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01"/>
  <workbookPr/>
  <mc:AlternateContent xmlns:mc="http://schemas.openxmlformats.org/markup-compatibility/2006">
    <mc:Choice Requires="x15">
      <x15ac:absPath xmlns:x15ac="http://schemas.microsoft.com/office/spreadsheetml/2010/11/ac" url="C:\Users\3091264\Desktop\"/>
    </mc:Choice>
  </mc:AlternateContent>
  <xr:revisionPtr revIDLastSave="0" documentId="11_49B27B64DB6EBB98D28A8E201A279BBE08DC1C64" xr6:coauthVersionLast="47" xr6:coauthVersionMax="47" xr10:uidLastSave="{00000000-0000-0000-0000-000000000000}"/>
  <bookViews>
    <workbookView xWindow="0" yWindow="0" windowWidth="19200" windowHeight="7290" firstSheet="1" activeTab="1" xr2:uid="{00000000-000D-0000-FFFF-FFFF00000000}"/>
  </bookViews>
  <sheets>
    <sheet name="North Wards" sheetId="1" r:id="rId1"/>
    <sheet name="South Wards" sheetId="3" r:id="rId2"/>
    <sheet name="Sheet2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" i="3" l="1"/>
  <c r="I72" i="3"/>
  <c r="F70" i="3" l="1"/>
  <c r="G70" i="3" s="1"/>
  <c r="F91" i="3"/>
  <c r="G91" i="3" s="1"/>
  <c r="F85" i="3"/>
  <c r="G85" i="3" s="1"/>
  <c r="F63" i="3"/>
  <c r="F56" i="3"/>
  <c r="G56" i="3" s="1"/>
  <c r="F50" i="3"/>
  <c r="G50" i="3" s="1"/>
  <c r="F13" i="3"/>
  <c r="F8" i="3"/>
  <c r="G8" i="3" s="1"/>
  <c r="G63" i="3" l="1"/>
  <c r="G78" i="3"/>
  <c r="F3" i="3" l="1"/>
  <c r="F44" i="3"/>
  <c r="G44" i="3" s="1"/>
  <c r="F39" i="3"/>
  <c r="G39" i="3" s="1"/>
  <c r="F34" i="3"/>
  <c r="G34" i="3" s="1"/>
  <c r="F27" i="3"/>
  <c r="G27" i="3" s="1"/>
  <c r="F23" i="3"/>
  <c r="G23" i="3" s="1"/>
  <c r="F19" i="3"/>
  <c r="G19" i="3" s="1"/>
  <c r="G13" i="3"/>
  <c r="E27" i="1"/>
  <c r="E51" i="1"/>
  <c r="F47" i="1" s="1"/>
  <c r="G47" i="1" s="1"/>
  <c r="F34" i="1"/>
  <c r="G34" i="1" s="1"/>
  <c r="F40" i="1"/>
  <c r="G40" i="1" s="1"/>
  <c r="F21" i="1"/>
  <c r="G21" i="1" s="1"/>
  <c r="F16" i="1"/>
  <c r="G16" i="1" s="1"/>
  <c r="F11" i="1"/>
  <c r="G11" i="1" s="1"/>
  <c r="F2" i="1"/>
  <c r="G2" i="1" s="1"/>
  <c r="G97" i="3" l="1"/>
  <c r="G98" i="3" s="1"/>
  <c r="G101" i="3"/>
  <c r="G102" i="3" s="1"/>
  <c r="G105" i="3"/>
  <c r="G106" i="3" s="1"/>
  <c r="G107" i="3" s="1"/>
  <c r="G3" i="3"/>
  <c r="G99" i="3" s="1"/>
  <c r="F27" i="1"/>
  <c r="G27" i="1" s="1"/>
  <c r="G55" i="1" s="1"/>
  <c r="G53" i="1" l="1"/>
  <c r="G54" i="1" s="1"/>
</calcChain>
</file>

<file path=xl/sharedStrings.xml><?xml version="1.0" encoding="utf-8"?>
<sst xmlns="http://schemas.openxmlformats.org/spreadsheetml/2006/main" count="208" uniqueCount="172">
  <si>
    <t>Section</t>
  </si>
  <si>
    <t>Ward</t>
  </si>
  <si>
    <t>Polling Districts</t>
  </si>
  <si>
    <t>Areas</t>
  </si>
  <si>
    <t>Electorate Estimate</t>
  </si>
  <si>
    <t>Total</t>
  </si>
  <si>
    <t>Variance</t>
  </si>
  <si>
    <t>North and East of M60</t>
  </si>
  <si>
    <t>Gorse Hill and Park</t>
  </si>
  <si>
    <t>2CLC</t>
  </si>
  <si>
    <t>2GHA</t>
  </si>
  <si>
    <t>2GHB</t>
  </si>
  <si>
    <t>2GHD*</t>
  </si>
  <si>
    <t>Industrial only - residential to Lostock</t>
  </si>
  <si>
    <t>2GHC*</t>
  </si>
  <si>
    <t>Triangle around Kellogg's</t>
  </si>
  <si>
    <t>Stretford Marina, SE of canal</t>
  </si>
  <si>
    <t>2LOB*</t>
  </si>
  <si>
    <t>West of tramline, inc LCCC</t>
  </si>
  <si>
    <t>2LOA*</t>
  </si>
  <si>
    <t>Area to south east of Gorse Hill Park</t>
  </si>
  <si>
    <t>Clifford</t>
  </si>
  <si>
    <t>2LOC</t>
  </si>
  <si>
    <t>2CLD</t>
  </si>
  <si>
    <t>2CLB</t>
  </si>
  <si>
    <t>2CLA</t>
  </si>
  <si>
    <t>Longford</t>
  </si>
  <si>
    <t>Minus square below Gorse Hill park</t>
  </si>
  <si>
    <t>South of tramline</t>
  </si>
  <si>
    <t>2LOD</t>
  </si>
  <si>
    <t>2STA*</t>
  </si>
  <si>
    <t>East of Chester Rd</t>
  </si>
  <si>
    <t>Stretford and Humphrey Park</t>
  </si>
  <si>
    <t>West of Chester Rd</t>
  </si>
  <si>
    <t>2STB</t>
  </si>
  <si>
    <t>2STC</t>
  </si>
  <si>
    <t>2STD*</t>
  </si>
  <si>
    <t>Western 'wing'</t>
  </si>
  <si>
    <t>2URB</t>
  </si>
  <si>
    <t>Lostock</t>
  </si>
  <si>
    <t>Eastern main part of PD</t>
  </si>
  <si>
    <t>2GHE</t>
  </si>
  <si>
    <t>Residential part (industrial estate in GH&amp;P)</t>
  </si>
  <si>
    <t>West of M60</t>
  </si>
  <si>
    <t>2DEB</t>
  </si>
  <si>
    <t>2DEA*</t>
  </si>
  <si>
    <t>North of Lostock Rd (by Kingsway Pk)</t>
  </si>
  <si>
    <t>East of Hartford Rd and D/hulme Primary (between Lostock and Winchester Rds)</t>
  </si>
  <si>
    <t>Davyhulme</t>
  </si>
  <si>
    <t>2DWD</t>
  </si>
  <si>
    <t>2DWA</t>
  </si>
  <si>
    <t>2DWC</t>
  </si>
  <si>
    <t>2DEC</t>
  </si>
  <si>
    <t>from 2DEA*</t>
  </si>
  <si>
    <t>West of Hartford Rd, north of Winchester Rd, south of Lostock Rd</t>
  </si>
  <si>
    <t>Flixton</t>
  </si>
  <si>
    <t>2DWB</t>
  </si>
  <si>
    <t>2FLE</t>
  </si>
  <si>
    <t>2FLD</t>
  </si>
  <si>
    <t>2FLC</t>
  </si>
  <si>
    <t>2FLA</t>
  </si>
  <si>
    <t>2FLB*</t>
  </si>
  <si>
    <t>West of Chasen Rd and Tintern Ave</t>
  </si>
  <si>
    <t>Urmston</t>
  </si>
  <si>
    <t>2DEA</t>
  </si>
  <si>
    <t>South of Winchester Rd</t>
  </si>
  <si>
    <t>2URA</t>
  </si>
  <si>
    <t>2URC</t>
  </si>
  <si>
    <t>2URD</t>
  </si>
  <si>
    <t>2FLB8</t>
  </si>
  <si>
    <t>East of Chasen Rd and golf course</t>
  </si>
  <si>
    <t>Average Ward Electorate</t>
  </si>
  <si>
    <t>Average Variance</t>
  </si>
  <si>
    <t>Sale East (east of A56)</t>
  </si>
  <si>
    <t>Priory</t>
  </si>
  <si>
    <t>3PRA</t>
  </si>
  <si>
    <t>3PRB*</t>
  </si>
  <si>
    <t>minus Dane Road estate</t>
  </si>
  <si>
    <t>3PRC</t>
  </si>
  <si>
    <t>3PRD</t>
  </si>
  <si>
    <t>Sale Moor</t>
  </si>
  <si>
    <t>3SAB</t>
  </si>
  <si>
    <t>3SAA</t>
  </si>
  <si>
    <t>3SAC</t>
  </si>
  <si>
    <t>Dane Road estate</t>
  </si>
  <si>
    <t>Brooklands</t>
  </si>
  <si>
    <t>3BLB</t>
  </si>
  <si>
    <t>3BLA</t>
  </si>
  <si>
    <t>3BLC</t>
  </si>
  <si>
    <t>3BLD</t>
  </si>
  <si>
    <t>3BLE</t>
  </si>
  <si>
    <t>Sale West (west of A56) - Option A</t>
  </si>
  <si>
    <t>Ashton Upon Mersey (Option A)</t>
  </si>
  <si>
    <t>1AMA</t>
  </si>
  <si>
    <t>1AMB</t>
  </si>
  <si>
    <t>1AMC</t>
  </si>
  <si>
    <t>Manor (Option A)</t>
  </si>
  <si>
    <t>from 1SMB</t>
  </si>
  <si>
    <t>1SMC</t>
  </si>
  <si>
    <t>1SMA</t>
  </si>
  <si>
    <t>Bucklow St Martins (Option A)</t>
  </si>
  <si>
    <t>2BSB</t>
  </si>
  <si>
    <t>2BSC</t>
  </si>
  <si>
    <t>2BSD</t>
  </si>
  <si>
    <t>2BSE</t>
  </si>
  <si>
    <t>2BSA</t>
  </si>
  <si>
    <t>2BSF</t>
  </si>
  <si>
    <t>Sale West - Option B</t>
  </si>
  <si>
    <t>Ashton Upon Mersey (Option B)</t>
  </si>
  <si>
    <t>North of Carrington Ln &amp; west of Manor Ave</t>
  </si>
  <si>
    <t xml:space="preserve"> Manor (Option B)</t>
  </si>
  <si>
    <t>1SMB</t>
  </si>
  <si>
    <t>South of Carrington Ln &amp; east of Manor Ave</t>
  </si>
  <si>
    <t>Carrington &amp; Partington</t>
  </si>
  <si>
    <t>Broadheath and Timperley</t>
  </si>
  <si>
    <t>Broadheath</t>
  </si>
  <si>
    <t>1BHA</t>
  </si>
  <si>
    <t>1BHB</t>
  </si>
  <si>
    <t>1BHC</t>
  </si>
  <si>
    <t>1BHD</t>
  </si>
  <si>
    <t>1BHE</t>
  </si>
  <si>
    <t>Timperley North</t>
  </si>
  <si>
    <t>1BHF</t>
  </si>
  <si>
    <t>1TIB*</t>
  </si>
  <si>
    <t>Minus small area south of railway</t>
  </si>
  <si>
    <t>1TIA</t>
  </si>
  <si>
    <t>1VIB*</t>
  </si>
  <si>
    <t>North of railway line</t>
  </si>
  <si>
    <t>1VIC</t>
  </si>
  <si>
    <t>1VIA</t>
  </si>
  <si>
    <t>Timperley South</t>
  </si>
  <si>
    <t>1TIC</t>
  </si>
  <si>
    <t>1TID</t>
  </si>
  <si>
    <t>Small area south of railway around sports track</t>
  </si>
  <si>
    <t>1VID</t>
  </si>
  <si>
    <t>1 VIE*</t>
  </si>
  <si>
    <t>Strip north of Shaftesbury Ave</t>
  </si>
  <si>
    <t>South of railway</t>
  </si>
  <si>
    <t>South</t>
  </si>
  <si>
    <t>Bowdon</t>
  </si>
  <si>
    <t>1BDA</t>
  </si>
  <si>
    <t>1BDB</t>
  </si>
  <si>
    <t>1BDC</t>
  </si>
  <si>
    <t>1BDD</t>
  </si>
  <si>
    <t>1BDE</t>
  </si>
  <si>
    <t>1BDF</t>
  </si>
  <si>
    <t>1ALB</t>
  </si>
  <si>
    <t>All of Oldfield Brow</t>
  </si>
  <si>
    <t>Altrincham</t>
  </si>
  <si>
    <t>1ALA</t>
  </si>
  <si>
    <t>1ALC</t>
  </si>
  <si>
    <t>1ALD</t>
  </si>
  <si>
    <t>1ALE*</t>
  </si>
  <si>
    <t>Minus triangle south of BHC</t>
  </si>
  <si>
    <t>1ALF</t>
  </si>
  <si>
    <t>1BDC*</t>
  </si>
  <si>
    <t>North of St. John's Road</t>
  </si>
  <si>
    <t>Hale</t>
  </si>
  <si>
    <t>1HCA</t>
  </si>
  <si>
    <t>1HCB</t>
  </si>
  <si>
    <t>1HCC</t>
  </si>
  <si>
    <t>1HCD</t>
  </si>
  <si>
    <t>Triangle south of BHC</t>
  </si>
  <si>
    <t>Hale Barns</t>
  </si>
  <si>
    <t>1HBA</t>
  </si>
  <si>
    <t>1HBB</t>
  </si>
  <si>
    <t>1HBC</t>
  </si>
  <si>
    <t>1VIE*</t>
  </si>
  <si>
    <t>South of Shaftesbury Ave</t>
  </si>
  <si>
    <t>Total - Option A</t>
  </si>
  <si>
    <t>Total - Option B</t>
  </si>
  <si>
    <t>Total - Option B, excepting Carrington and Partington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</si>
</sst>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5" xfId="0" applyBorder="1"/>
    <xf numFmtId="0" fontId="0" fillId="0" borderId="1" xfId="0" applyBorder="1" applyAlignment="1"/>
    <xf numFmtId="10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10" fontId="0" fillId="0" borderId="7" xfId="0" applyNumberFormat="1" applyBorder="1" applyAlignment="1">
      <alignment vertical="center"/>
    </xf>
    <xf numFmtId="10" fontId="0" fillId="0" borderId="9" xfId="0" applyNumberForma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10" fontId="0" fillId="0" borderId="0" xfId="0" applyNumberForma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0" fillId="0" borderId="17" xfId="0" applyBorder="1"/>
    <xf numFmtId="0" fontId="0" fillId="0" borderId="19" xfId="0" applyBorder="1"/>
    <xf numFmtId="0" fontId="1" fillId="0" borderId="0" xfId="0" applyFont="1"/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16" xfId="0" applyBorder="1"/>
    <xf numFmtId="0" fontId="0" fillId="0" borderId="27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1" xfId="0" applyBorder="1"/>
    <xf numFmtId="0" fontId="0" fillId="0" borderId="33" xfId="0" applyBorder="1" applyAlignment="1">
      <alignment wrapText="1"/>
    </xf>
    <xf numFmtId="0" fontId="0" fillId="0" borderId="21" xfId="0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/>
    <xf numFmtId="0" fontId="0" fillId="0" borderId="27" xfId="0" applyBorder="1"/>
    <xf numFmtId="0" fontId="0" fillId="0" borderId="33" xfId="0" applyBorder="1"/>
    <xf numFmtId="0" fontId="1" fillId="0" borderId="0" xfId="0" applyFont="1" applyBorder="1" applyAlignment="1">
      <alignment horizontal="center" vertical="center" wrapText="1"/>
    </xf>
    <xf numFmtId="10" fontId="0" fillId="0" borderId="0" xfId="0" applyNumberForma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0" fillId="0" borderId="28" xfId="0" applyBorder="1"/>
    <xf numFmtId="0" fontId="0" fillId="0" borderId="34" xfId="0" applyBorder="1"/>
    <xf numFmtId="0" fontId="0" fillId="0" borderId="34" xfId="0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12" xfId="0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0" fillId="0" borderId="21" xfId="0" applyBorder="1" applyAlignment="1"/>
    <xf numFmtId="0" fontId="0" fillId="0" borderId="27" xfId="0" applyFill="1" applyBorder="1"/>
    <xf numFmtId="0" fontId="0" fillId="0" borderId="33" xfId="0" applyFill="1" applyBorder="1"/>
    <xf numFmtId="0" fontId="0" fillId="0" borderId="16" xfId="0" applyFill="1" applyBorder="1"/>
    <xf numFmtId="0" fontId="1" fillId="0" borderId="8" xfId="0" applyFont="1" applyBorder="1" applyAlignment="1">
      <alignment vertical="center" wrapText="1"/>
    </xf>
    <xf numFmtId="49" fontId="0" fillId="0" borderId="33" xfId="0" applyNumberFormat="1" applyFill="1" applyBorder="1"/>
    <xf numFmtId="10" fontId="0" fillId="0" borderId="22" xfId="0" applyNumberFormat="1" applyBorder="1" applyAlignment="1">
      <alignment horizontal="center" vertical="center"/>
    </xf>
    <xf numFmtId="2" fontId="0" fillId="0" borderId="19" xfId="0" applyNumberFormat="1" applyBorder="1"/>
    <xf numFmtId="0" fontId="0" fillId="0" borderId="16" xfId="0" applyFont="1" applyBorder="1"/>
    <xf numFmtId="0" fontId="0" fillId="0" borderId="1" xfId="0" applyFont="1" applyBorder="1"/>
    <xf numFmtId="0" fontId="0" fillId="0" borderId="21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0" fontId="1" fillId="2" borderId="9" xfId="0" applyNumberFormat="1" applyFont="1" applyFill="1" applyBorder="1" applyAlignment="1">
      <alignment horizontal="center" vertical="center" wrapText="1"/>
    </xf>
    <xf numFmtId="0" fontId="0" fillId="0" borderId="49" xfId="0" applyBorder="1"/>
    <xf numFmtId="0" fontId="0" fillId="0" borderId="50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49" fontId="0" fillId="0" borderId="0" xfId="0" applyNumberFormat="1" applyFill="1" applyBorder="1"/>
    <xf numFmtId="0" fontId="0" fillId="0" borderId="34" xfId="0" applyFill="1" applyBorder="1"/>
    <xf numFmtId="0" fontId="0" fillId="0" borderId="11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0" fontId="0" fillId="0" borderId="17" xfId="0" applyNumberFormat="1" applyBorder="1" applyAlignment="1">
      <alignment horizontal="center" vertical="center"/>
    </xf>
    <xf numFmtId="10" fontId="0" fillId="0" borderId="19" xfId="0" applyNumberFormat="1" applyBorder="1" applyAlignment="1">
      <alignment horizontal="center" vertical="center"/>
    </xf>
    <xf numFmtId="10" fontId="0" fillId="0" borderId="22" xfId="0" applyNumberForma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10" fontId="0" fillId="0" borderId="37" xfId="0" applyNumberFormat="1" applyBorder="1" applyAlignment="1">
      <alignment horizontal="center" vertical="center"/>
    </xf>
    <xf numFmtId="10" fontId="0" fillId="0" borderId="39" xfId="0" applyNumberFormat="1" applyBorder="1" applyAlignment="1">
      <alignment horizontal="center" vertical="center"/>
    </xf>
    <xf numFmtId="10" fontId="0" fillId="0" borderId="41" xfId="0" applyNumberForma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0" fontId="0" fillId="0" borderId="29" xfId="0" applyNumberFormat="1" applyBorder="1" applyAlignment="1">
      <alignment horizontal="center" vertical="center"/>
    </xf>
    <xf numFmtId="10" fontId="0" fillId="0" borderId="31" xfId="0" applyNumberFormat="1" applyBorder="1" applyAlignment="1">
      <alignment horizontal="center" vertical="center"/>
    </xf>
    <xf numFmtId="10" fontId="0" fillId="0" borderId="35" xfId="0" applyNumberFormat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0" fontId="0" fillId="0" borderId="47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10" fontId="0" fillId="0" borderId="8" xfId="0" applyNumberForma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10" fontId="0" fillId="0" borderId="37" xfId="0" applyNumberFormat="1" applyBorder="1" applyAlignment="1">
      <alignment horizontal="center" vertical="center" wrapText="1"/>
    </xf>
    <xf numFmtId="10" fontId="0" fillId="0" borderId="39" xfId="0" applyNumberFormat="1" applyBorder="1" applyAlignment="1">
      <alignment horizontal="center" vertical="center" wrapText="1"/>
    </xf>
    <xf numFmtId="10" fontId="0" fillId="0" borderId="41" xfId="0" applyNumberForma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2"/>
  <sheetViews>
    <sheetView topLeftCell="A35" workbookViewId="0">
      <selection activeCell="B53" sqref="B53"/>
    </sheetView>
  </sheetViews>
  <sheetFormatPr defaultRowHeight="15.6"/>
  <cols>
    <col min="1" max="1" width="10.88671875" style="29" customWidth="1"/>
    <col min="2" max="2" width="17.109375" style="22" bestFit="1" customWidth="1"/>
    <col min="3" max="3" width="12.33203125" customWidth="1"/>
    <col min="4" max="4" width="32.77734375" style="5" customWidth="1"/>
    <col min="5" max="5" width="13.88671875" customWidth="1"/>
    <col min="6" max="6" width="9.21875" style="23"/>
    <col min="7" max="7" width="9.33203125" style="9" customWidth="1"/>
  </cols>
  <sheetData>
    <row r="1" spans="1:7" s="34" customFormat="1" ht="31.5" thickBot="1">
      <c r="A1" s="31" t="s">
        <v>0</v>
      </c>
      <c r="B1" s="73" t="s">
        <v>1</v>
      </c>
      <c r="C1" s="73" t="s">
        <v>2</v>
      </c>
      <c r="D1" s="73" t="s">
        <v>3</v>
      </c>
      <c r="E1" s="74" t="s">
        <v>4</v>
      </c>
      <c r="F1" s="73" t="s">
        <v>5</v>
      </c>
      <c r="G1" s="75" t="s">
        <v>6</v>
      </c>
    </row>
    <row r="2" spans="1:7">
      <c r="A2" s="103" t="s">
        <v>7</v>
      </c>
      <c r="B2" s="118" t="s">
        <v>8</v>
      </c>
      <c r="C2" s="38" t="s">
        <v>9</v>
      </c>
      <c r="D2" s="40"/>
      <c r="E2" s="76">
        <v>1925</v>
      </c>
      <c r="F2" s="109">
        <f>SUM(E2:E9)</f>
        <v>9534</v>
      </c>
      <c r="G2" s="124">
        <f>SUM(F2/8720)-1</f>
        <v>9.3348623853211077E-2</v>
      </c>
    </row>
    <row r="3" spans="1:7">
      <c r="A3" s="104"/>
      <c r="B3" s="119"/>
      <c r="C3" s="1" t="s">
        <v>10</v>
      </c>
      <c r="D3" s="4"/>
      <c r="E3" s="7">
        <v>1591</v>
      </c>
      <c r="F3" s="110"/>
      <c r="G3" s="125"/>
    </row>
    <row r="4" spans="1:7">
      <c r="A4" s="104"/>
      <c r="B4" s="119"/>
      <c r="C4" s="1" t="s">
        <v>11</v>
      </c>
      <c r="D4" s="4"/>
      <c r="E4" s="7">
        <v>2072</v>
      </c>
      <c r="F4" s="110"/>
      <c r="G4" s="125"/>
    </row>
    <row r="5" spans="1:7">
      <c r="A5" s="104"/>
      <c r="B5" s="119"/>
      <c r="C5" s="1" t="s">
        <v>12</v>
      </c>
      <c r="D5" s="4" t="s">
        <v>13</v>
      </c>
      <c r="E5" s="7"/>
      <c r="F5" s="110"/>
      <c r="G5" s="125"/>
    </row>
    <row r="6" spans="1:7">
      <c r="A6" s="104"/>
      <c r="B6" s="119"/>
      <c r="C6" s="1" t="s">
        <v>14</v>
      </c>
      <c r="D6" s="4" t="s">
        <v>15</v>
      </c>
      <c r="E6" s="7">
        <v>285</v>
      </c>
      <c r="F6" s="110"/>
      <c r="G6" s="125"/>
    </row>
    <row r="7" spans="1:7">
      <c r="A7" s="104"/>
      <c r="B7" s="119"/>
      <c r="C7" s="1" t="s">
        <v>14</v>
      </c>
      <c r="D7" s="4" t="s">
        <v>16</v>
      </c>
      <c r="E7" s="7">
        <v>1607</v>
      </c>
      <c r="F7" s="110"/>
      <c r="G7" s="125"/>
    </row>
    <row r="8" spans="1:7">
      <c r="A8" s="104"/>
      <c r="B8" s="119"/>
      <c r="C8" s="1" t="s">
        <v>17</v>
      </c>
      <c r="D8" s="4" t="s">
        <v>18</v>
      </c>
      <c r="E8" s="7">
        <v>1084</v>
      </c>
      <c r="F8" s="110"/>
      <c r="G8" s="125"/>
    </row>
    <row r="9" spans="1:7" ht="15.95" thickBot="1">
      <c r="A9" s="104"/>
      <c r="B9" s="120"/>
      <c r="C9" s="42" t="s">
        <v>19</v>
      </c>
      <c r="D9" s="44" t="s">
        <v>20</v>
      </c>
      <c r="E9" s="77">
        <v>970</v>
      </c>
      <c r="F9" s="111"/>
      <c r="G9" s="126"/>
    </row>
    <row r="10" spans="1:7" ht="15.95" thickBot="1">
      <c r="A10" s="104"/>
      <c r="B10" s="78"/>
      <c r="C10" s="79"/>
      <c r="D10" s="79"/>
      <c r="E10" s="79"/>
      <c r="F10" s="49"/>
      <c r="G10" s="80"/>
    </row>
    <row r="11" spans="1:7">
      <c r="A11" s="104"/>
      <c r="B11" s="106" t="s">
        <v>21</v>
      </c>
      <c r="C11" s="38" t="s">
        <v>22</v>
      </c>
      <c r="D11" s="40"/>
      <c r="E11" s="38">
        <v>1122</v>
      </c>
      <c r="F11" s="109">
        <f>SUM(E11:E14)</f>
        <v>8734</v>
      </c>
      <c r="G11" s="112">
        <f>SUM(F11/8720)-1</f>
        <v>1.6055045871559148E-3</v>
      </c>
    </row>
    <row r="12" spans="1:7">
      <c r="A12" s="104"/>
      <c r="B12" s="107"/>
      <c r="C12" s="1" t="s">
        <v>23</v>
      </c>
      <c r="D12" s="4"/>
      <c r="E12" s="1">
        <v>4426</v>
      </c>
      <c r="F12" s="110"/>
      <c r="G12" s="113"/>
    </row>
    <row r="13" spans="1:7">
      <c r="A13" s="104"/>
      <c r="B13" s="107"/>
      <c r="C13" s="1" t="s">
        <v>24</v>
      </c>
      <c r="D13" s="4"/>
      <c r="E13" s="1">
        <v>2761</v>
      </c>
      <c r="F13" s="110"/>
      <c r="G13" s="113"/>
    </row>
    <row r="14" spans="1:7" ht="15.95" thickBot="1">
      <c r="A14" s="104"/>
      <c r="B14" s="108"/>
      <c r="C14" s="42" t="s">
        <v>25</v>
      </c>
      <c r="D14" s="44"/>
      <c r="E14" s="42">
        <v>425</v>
      </c>
      <c r="F14" s="111"/>
      <c r="G14" s="114"/>
    </row>
    <row r="15" spans="1:7" ht="15.95" thickBot="1">
      <c r="A15" s="104"/>
      <c r="B15" s="55"/>
      <c r="C15" s="115"/>
      <c r="D15" s="116"/>
      <c r="E15" s="116"/>
      <c r="F15" s="116"/>
      <c r="G15" s="117"/>
    </row>
    <row r="16" spans="1:7">
      <c r="A16" s="104"/>
      <c r="B16" s="106" t="s">
        <v>26</v>
      </c>
      <c r="C16" s="38" t="s">
        <v>19</v>
      </c>
      <c r="D16" s="40" t="s">
        <v>27</v>
      </c>
      <c r="E16" s="76">
        <v>1289</v>
      </c>
      <c r="F16" s="121">
        <f>SUM(E16:E19)</f>
        <v>9161</v>
      </c>
      <c r="G16" s="124">
        <f>SUM(F16/8720)-1</f>
        <v>5.057339449541276E-2</v>
      </c>
    </row>
    <row r="17" spans="1:7">
      <c r="A17" s="104"/>
      <c r="B17" s="107"/>
      <c r="C17" s="1" t="s">
        <v>17</v>
      </c>
      <c r="D17" s="4" t="s">
        <v>28</v>
      </c>
      <c r="E17" s="19">
        <v>4857</v>
      </c>
      <c r="F17" s="122"/>
      <c r="G17" s="125"/>
    </row>
    <row r="18" spans="1:7">
      <c r="A18" s="104"/>
      <c r="B18" s="107"/>
      <c r="C18" s="1" t="s">
        <v>29</v>
      </c>
      <c r="D18" s="4"/>
      <c r="E18" s="19">
        <v>2336</v>
      </c>
      <c r="F18" s="122"/>
      <c r="G18" s="125"/>
    </row>
    <row r="19" spans="1:7">
      <c r="A19" s="104"/>
      <c r="B19" s="107"/>
      <c r="C19" s="1" t="s">
        <v>30</v>
      </c>
      <c r="D19" s="4" t="s">
        <v>31</v>
      </c>
      <c r="E19" s="19">
        <v>679</v>
      </c>
      <c r="F19" s="122"/>
      <c r="G19" s="125"/>
    </row>
    <row r="20" spans="1:7" ht="15.95" thickBot="1">
      <c r="A20" s="104"/>
      <c r="B20" s="55"/>
      <c r="C20" s="115"/>
      <c r="D20" s="116"/>
      <c r="E20" s="116"/>
      <c r="F20" s="116"/>
      <c r="G20" s="117"/>
    </row>
    <row r="21" spans="1:7" ht="15.6" customHeight="1">
      <c r="A21" s="104"/>
      <c r="B21" s="106" t="s">
        <v>32</v>
      </c>
      <c r="C21" s="38" t="s">
        <v>30</v>
      </c>
      <c r="D21" s="40" t="s">
        <v>33</v>
      </c>
      <c r="E21" s="47">
        <v>1678</v>
      </c>
      <c r="F21" s="133">
        <f>SUM(E21:E25)</f>
        <v>9104</v>
      </c>
      <c r="G21" s="124">
        <f>SUM(F21/8720)-1</f>
        <v>4.4036697247706424E-2</v>
      </c>
    </row>
    <row r="22" spans="1:7">
      <c r="A22" s="104"/>
      <c r="B22" s="107"/>
      <c r="C22" s="1" t="s">
        <v>34</v>
      </c>
      <c r="D22" s="4"/>
      <c r="E22" s="19">
        <v>2439</v>
      </c>
      <c r="F22" s="134"/>
      <c r="G22" s="125"/>
    </row>
    <row r="23" spans="1:7">
      <c r="A23" s="104"/>
      <c r="B23" s="107"/>
      <c r="C23" s="1" t="s">
        <v>35</v>
      </c>
      <c r="D23" s="4"/>
      <c r="E23" s="19">
        <v>2224</v>
      </c>
      <c r="F23" s="134"/>
      <c r="G23" s="125"/>
    </row>
    <row r="24" spans="1:7">
      <c r="A24" s="104"/>
      <c r="B24" s="107"/>
      <c r="C24" s="1" t="s">
        <v>36</v>
      </c>
      <c r="D24" s="4" t="s">
        <v>37</v>
      </c>
      <c r="E24" s="19">
        <v>270</v>
      </c>
      <c r="F24" s="134"/>
      <c r="G24" s="125"/>
    </row>
    <row r="25" spans="1:7" ht="15.95" thickBot="1">
      <c r="A25" s="104"/>
      <c r="B25" s="108"/>
      <c r="C25" s="42" t="s">
        <v>38</v>
      </c>
      <c r="D25" s="44"/>
      <c r="E25" s="48">
        <v>2493</v>
      </c>
      <c r="F25" s="135"/>
      <c r="G25" s="126"/>
    </row>
    <row r="26" spans="1:7" ht="15.95" thickBot="1">
      <c r="A26" s="104"/>
      <c r="B26" s="55"/>
      <c r="C26" s="115"/>
      <c r="D26" s="116"/>
      <c r="E26" s="116"/>
      <c r="F26" s="116"/>
      <c r="G26" s="117"/>
    </row>
    <row r="27" spans="1:7">
      <c r="A27" s="104"/>
      <c r="B27" s="106" t="s">
        <v>39</v>
      </c>
      <c r="C27" s="38" t="s">
        <v>36</v>
      </c>
      <c r="D27" s="40" t="s">
        <v>40</v>
      </c>
      <c r="E27" s="76">
        <f>SUM(1223-270)</f>
        <v>953</v>
      </c>
      <c r="F27" s="121">
        <f>SUM(E27:E32)</f>
        <v>8721</v>
      </c>
      <c r="G27" s="124">
        <f>SUM(F27/8720)-1</f>
        <v>1.1467889908267637E-4</v>
      </c>
    </row>
    <row r="28" spans="1:7">
      <c r="A28" s="104"/>
      <c r="B28" s="107"/>
      <c r="C28" s="1" t="s">
        <v>41</v>
      </c>
      <c r="D28" s="4"/>
      <c r="E28" s="7">
        <v>2253</v>
      </c>
      <c r="F28" s="122"/>
      <c r="G28" s="125"/>
    </row>
    <row r="29" spans="1:7" ht="31.5" thickBot="1">
      <c r="A29" s="104"/>
      <c r="B29" s="107"/>
      <c r="C29" s="1" t="s">
        <v>12</v>
      </c>
      <c r="D29" s="4" t="s">
        <v>42</v>
      </c>
      <c r="E29" s="7">
        <v>1649</v>
      </c>
      <c r="F29" s="122"/>
      <c r="G29" s="125"/>
    </row>
    <row r="30" spans="1:7">
      <c r="A30" s="103" t="s">
        <v>43</v>
      </c>
      <c r="B30" s="107"/>
      <c r="C30" s="1" t="s">
        <v>44</v>
      </c>
      <c r="D30" s="4"/>
      <c r="E30" s="7">
        <v>1925</v>
      </c>
      <c r="F30" s="122"/>
      <c r="G30" s="125"/>
    </row>
    <row r="31" spans="1:7">
      <c r="A31" s="104"/>
      <c r="B31" s="132"/>
      <c r="C31" s="18" t="s">
        <v>45</v>
      </c>
      <c r="D31" s="11" t="s">
        <v>46</v>
      </c>
      <c r="E31">
        <v>343</v>
      </c>
      <c r="F31" s="122"/>
      <c r="G31" s="125"/>
    </row>
    <row r="32" spans="1:7" ht="47.1" thickBot="1">
      <c r="A32" s="104"/>
      <c r="B32" s="108"/>
      <c r="C32" s="42" t="s">
        <v>45</v>
      </c>
      <c r="D32" s="44" t="s">
        <v>47</v>
      </c>
      <c r="E32" s="42">
        <v>1598</v>
      </c>
      <c r="F32" s="123"/>
      <c r="G32" s="126"/>
    </row>
    <row r="33" spans="1:7" ht="15.95" thickBot="1">
      <c r="A33" s="104"/>
      <c r="B33" s="78"/>
      <c r="C33" s="116"/>
      <c r="D33" s="116"/>
      <c r="E33" s="19"/>
      <c r="F33" s="26"/>
      <c r="G33" s="20"/>
    </row>
    <row r="34" spans="1:7">
      <c r="A34" s="104"/>
      <c r="B34" s="106" t="s">
        <v>48</v>
      </c>
      <c r="C34" s="47" t="s">
        <v>49</v>
      </c>
      <c r="D34" s="40"/>
      <c r="E34" s="38">
        <v>2332</v>
      </c>
      <c r="F34" s="121">
        <f>SUM(E34:E38)</f>
        <v>8651</v>
      </c>
      <c r="G34" s="124">
        <f>SUM(F34/8720)-1</f>
        <v>-7.9128440366972308E-3</v>
      </c>
    </row>
    <row r="35" spans="1:7">
      <c r="A35" s="104"/>
      <c r="B35" s="107"/>
      <c r="C35" s="19" t="s">
        <v>50</v>
      </c>
      <c r="D35" s="4"/>
      <c r="E35" s="1">
        <v>2148</v>
      </c>
      <c r="F35" s="122"/>
      <c r="G35" s="125"/>
    </row>
    <row r="36" spans="1:7">
      <c r="A36" s="104"/>
      <c r="B36" s="107"/>
      <c r="C36" s="19" t="s">
        <v>51</v>
      </c>
      <c r="D36" s="4"/>
      <c r="E36" s="1">
        <v>1107</v>
      </c>
      <c r="F36" s="122"/>
      <c r="G36" s="125"/>
    </row>
    <row r="37" spans="1:7">
      <c r="A37" s="104"/>
      <c r="B37" s="107"/>
      <c r="C37" s="81" t="s">
        <v>52</v>
      </c>
      <c r="D37" s="4"/>
      <c r="E37" s="16">
        <v>1829</v>
      </c>
      <c r="F37" s="122"/>
      <c r="G37" s="125"/>
    </row>
    <row r="38" spans="1:7" ht="31.5" thickBot="1">
      <c r="A38" s="104"/>
      <c r="B38" s="108"/>
      <c r="C38" s="48" t="s">
        <v>53</v>
      </c>
      <c r="D38" s="44" t="s">
        <v>54</v>
      </c>
      <c r="E38" s="1">
        <v>1235</v>
      </c>
      <c r="F38" s="123"/>
      <c r="G38" s="126"/>
    </row>
    <row r="39" spans="1:7" ht="15.95" thickBot="1">
      <c r="A39" s="104"/>
      <c r="B39" s="55"/>
      <c r="C39" s="115"/>
      <c r="D39" s="116"/>
      <c r="E39" s="116"/>
      <c r="F39" s="116"/>
      <c r="G39" s="117"/>
    </row>
    <row r="40" spans="1:7">
      <c r="A40" s="104"/>
      <c r="B40" s="118" t="s">
        <v>55</v>
      </c>
      <c r="C40" s="38" t="s">
        <v>56</v>
      </c>
      <c r="D40" s="40"/>
      <c r="E40" s="76">
        <v>2394</v>
      </c>
      <c r="F40" s="121">
        <f>SUM(E40:E45)</f>
        <v>9263</v>
      </c>
      <c r="G40" s="129">
        <f>SUM(F40/8720)-1</f>
        <v>6.2270642201834869E-2</v>
      </c>
    </row>
    <row r="41" spans="1:7">
      <c r="A41" s="104"/>
      <c r="B41" s="119"/>
      <c r="C41" s="1" t="s">
        <v>57</v>
      </c>
      <c r="D41" s="4"/>
      <c r="E41" s="7">
        <v>2318</v>
      </c>
      <c r="F41" s="122"/>
      <c r="G41" s="130"/>
    </row>
    <row r="42" spans="1:7">
      <c r="A42" s="104"/>
      <c r="B42" s="119"/>
      <c r="C42" s="1" t="s">
        <v>58</v>
      </c>
      <c r="D42" s="4"/>
      <c r="E42" s="7">
        <v>1390</v>
      </c>
      <c r="F42" s="122"/>
      <c r="G42" s="130"/>
    </row>
    <row r="43" spans="1:7">
      <c r="A43" s="104"/>
      <c r="B43" s="119"/>
      <c r="C43" s="1" t="s">
        <v>59</v>
      </c>
      <c r="D43" s="4"/>
      <c r="E43" s="7">
        <v>1145</v>
      </c>
      <c r="F43" s="122"/>
      <c r="G43" s="130"/>
    </row>
    <row r="44" spans="1:7" ht="23.45" customHeight="1">
      <c r="A44" s="104"/>
      <c r="B44" s="119"/>
      <c r="C44" s="1" t="s">
        <v>60</v>
      </c>
      <c r="D44" s="8"/>
      <c r="E44" s="7">
        <v>1131</v>
      </c>
      <c r="F44" s="122"/>
      <c r="G44" s="130"/>
    </row>
    <row r="45" spans="1:7" ht="15.95" thickBot="1">
      <c r="A45" s="104"/>
      <c r="B45" s="120"/>
      <c r="C45" s="42" t="s">
        <v>61</v>
      </c>
      <c r="D45" s="62" t="s">
        <v>62</v>
      </c>
      <c r="E45" s="77">
        <v>885</v>
      </c>
      <c r="F45" s="123"/>
      <c r="G45" s="131"/>
    </row>
    <row r="46" spans="1:7" ht="15.95" thickBot="1">
      <c r="A46" s="104"/>
      <c r="B46" s="55"/>
      <c r="C46" s="115"/>
      <c r="D46" s="116"/>
      <c r="E46" s="116"/>
      <c r="F46" s="116"/>
      <c r="G46" s="117"/>
    </row>
    <row r="47" spans="1:7">
      <c r="A47" s="104"/>
      <c r="B47" s="106" t="s">
        <v>63</v>
      </c>
      <c r="C47" s="47" t="s">
        <v>64</v>
      </c>
      <c r="D47" s="40" t="s">
        <v>65</v>
      </c>
      <c r="E47" s="47">
        <v>1297</v>
      </c>
      <c r="F47" s="121">
        <f>SUM(E47:E51)</f>
        <v>9358</v>
      </c>
      <c r="G47" s="124">
        <f>SUM(F47/8720)-1</f>
        <v>7.316513761467891E-2</v>
      </c>
    </row>
    <row r="48" spans="1:7">
      <c r="A48" s="104"/>
      <c r="B48" s="107"/>
      <c r="C48" s="19" t="s">
        <v>66</v>
      </c>
      <c r="D48" s="4"/>
      <c r="E48" s="19">
        <v>1856</v>
      </c>
      <c r="F48" s="122"/>
      <c r="G48" s="125"/>
    </row>
    <row r="49" spans="1:7">
      <c r="A49" s="104"/>
      <c r="B49" s="107"/>
      <c r="C49" s="19" t="s">
        <v>67</v>
      </c>
      <c r="D49" s="4"/>
      <c r="E49" s="19">
        <v>2516</v>
      </c>
      <c r="F49" s="122"/>
      <c r="G49" s="125"/>
    </row>
    <row r="50" spans="1:7">
      <c r="A50" s="104"/>
      <c r="B50" s="107"/>
      <c r="C50" s="19" t="s">
        <v>68</v>
      </c>
      <c r="D50" s="4"/>
      <c r="E50" s="19">
        <v>1933</v>
      </c>
      <c r="F50" s="122"/>
      <c r="G50" s="125"/>
    </row>
    <row r="51" spans="1:7" ht="15.95" thickBot="1">
      <c r="A51" s="105"/>
      <c r="B51" s="108"/>
      <c r="C51" s="48" t="s">
        <v>69</v>
      </c>
      <c r="D51" s="44" t="s">
        <v>70</v>
      </c>
      <c r="E51" s="48">
        <f>SUM(2641-E45)</f>
        <v>1756</v>
      </c>
      <c r="F51" s="123"/>
      <c r="G51" s="126"/>
    </row>
    <row r="52" spans="1:7" ht="15.95" thickBot="1">
      <c r="B52" s="21"/>
      <c r="C52" s="127"/>
      <c r="D52" s="128"/>
      <c r="E52" s="116"/>
      <c r="F52" s="116"/>
      <c r="G52" s="117"/>
    </row>
    <row r="53" spans="1:7">
      <c r="E53" s="99" t="s">
        <v>5</v>
      </c>
      <c r="F53" s="100"/>
      <c r="G53" s="27">
        <f>SUM(F2+F11+F16+F21+F27+F34+F40+F47)</f>
        <v>72526</v>
      </c>
    </row>
    <row r="54" spans="1:7" ht="31.5" customHeight="1">
      <c r="E54" s="101" t="s">
        <v>71</v>
      </c>
      <c r="F54" s="102"/>
      <c r="G54" s="28">
        <f>SUM(G53/8)</f>
        <v>9065.75</v>
      </c>
    </row>
    <row r="55" spans="1:7" ht="30.95" customHeight="1" thickBot="1">
      <c r="E55" s="97" t="s">
        <v>72</v>
      </c>
      <c r="F55" s="98"/>
      <c r="G55" s="68">
        <f>AVERAGE(G2:G52)</f>
        <v>3.9650229357798175E-2</v>
      </c>
    </row>
    <row r="56" spans="1:7">
      <c r="F56" s="26"/>
    </row>
    <row r="57" spans="1:7">
      <c r="F57" s="26"/>
    </row>
    <row r="58" spans="1:7">
      <c r="F58" s="26"/>
    </row>
    <row r="59" spans="1:7">
      <c r="F59" s="26"/>
    </row>
    <row r="60" spans="1:7">
      <c r="F60" s="26"/>
    </row>
    <row r="61" spans="1:7">
      <c r="F61" s="26"/>
    </row>
    <row r="62" spans="1:7">
      <c r="F62" s="26"/>
    </row>
    <row r="63" spans="1:7">
      <c r="F63" s="26"/>
    </row>
    <row r="64" spans="1:7">
      <c r="F64" s="26"/>
    </row>
    <row r="65" spans="6:6">
      <c r="F65" s="26"/>
    </row>
    <row r="66" spans="6:6">
      <c r="F66" s="26"/>
    </row>
    <row r="67" spans="6:6">
      <c r="F67" s="26"/>
    </row>
    <row r="68" spans="6:6">
      <c r="F68" s="26"/>
    </row>
    <row r="69" spans="6:6">
      <c r="F69" s="26"/>
    </row>
    <row r="70" spans="6:6">
      <c r="F70" s="26"/>
    </row>
    <row r="71" spans="6:6">
      <c r="F71" s="26"/>
    </row>
    <row r="72" spans="6:6">
      <c r="F72" s="26"/>
    </row>
    <row r="73" spans="6:6">
      <c r="F73" s="26"/>
    </row>
    <row r="74" spans="6:6">
      <c r="F74" s="26"/>
    </row>
    <row r="75" spans="6:6">
      <c r="F75" s="26"/>
    </row>
    <row r="76" spans="6:6">
      <c r="F76" s="26"/>
    </row>
    <row r="77" spans="6:6">
      <c r="F77" s="26"/>
    </row>
    <row r="78" spans="6:6">
      <c r="F78" s="26"/>
    </row>
    <row r="79" spans="6:6">
      <c r="F79" s="26"/>
    </row>
    <row r="80" spans="6:6">
      <c r="F80" s="26"/>
    </row>
    <row r="81" spans="6:6">
      <c r="F81" s="26"/>
    </row>
    <row r="82" spans="6:6">
      <c r="F82" s="26"/>
    </row>
    <row r="83" spans="6:6">
      <c r="F83" s="26"/>
    </row>
    <row r="84" spans="6:6">
      <c r="F84" s="26"/>
    </row>
    <row r="85" spans="6:6">
      <c r="F85" s="26"/>
    </row>
    <row r="86" spans="6:6">
      <c r="F86" s="26"/>
    </row>
    <row r="87" spans="6:6">
      <c r="F87" s="26"/>
    </row>
    <row r="88" spans="6:6">
      <c r="F88" s="26"/>
    </row>
    <row r="89" spans="6:6">
      <c r="F89" s="26"/>
    </row>
    <row r="90" spans="6:6">
      <c r="F90" s="26"/>
    </row>
    <row r="91" spans="6:6">
      <c r="F91" s="26"/>
    </row>
    <row r="92" spans="6:6">
      <c r="F92" s="26"/>
    </row>
    <row r="93" spans="6:6">
      <c r="F93" s="26"/>
    </row>
    <row r="94" spans="6:6">
      <c r="F94" s="26"/>
    </row>
    <row r="95" spans="6:6">
      <c r="F95" s="26"/>
    </row>
    <row r="96" spans="6:6">
      <c r="F96" s="26"/>
    </row>
    <row r="97" spans="6:6">
      <c r="F97" s="26"/>
    </row>
    <row r="98" spans="6:6">
      <c r="F98" s="26"/>
    </row>
    <row r="99" spans="6:6">
      <c r="F99" s="26"/>
    </row>
    <row r="100" spans="6:6">
      <c r="F100" s="26"/>
    </row>
    <row r="101" spans="6:6">
      <c r="F101" s="26"/>
    </row>
    <row r="102" spans="6:6">
      <c r="F102" s="26"/>
    </row>
    <row r="103" spans="6:6">
      <c r="F103" s="26"/>
    </row>
    <row r="104" spans="6:6">
      <c r="F104" s="26"/>
    </row>
    <row r="105" spans="6:6">
      <c r="F105" s="26"/>
    </row>
    <row r="106" spans="6:6">
      <c r="F106" s="26"/>
    </row>
    <row r="107" spans="6:6">
      <c r="F107" s="26"/>
    </row>
    <row r="108" spans="6:6">
      <c r="F108" s="26"/>
    </row>
    <row r="109" spans="6:6">
      <c r="F109" s="26"/>
    </row>
    <row r="110" spans="6:6">
      <c r="F110" s="26"/>
    </row>
    <row r="111" spans="6:6">
      <c r="F111" s="26"/>
    </row>
    <row r="112" spans="6:6">
      <c r="F112" s="26"/>
    </row>
    <row r="113" spans="6:6">
      <c r="F113" s="26"/>
    </row>
    <row r="114" spans="6:6">
      <c r="F114" s="26"/>
    </row>
    <row r="115" spans="6:6">
      <c r="F115" s="26"/>
    </row>
    <row r="116" spans="6:6">
      <c r="F116" s="26"/>
    </row>
    <row r="117" spans="6:6">
      <c r="F117" s="26"/>
    </row>
    <row r="118" spans="6:6">
      <c r="F118" s="26"/>
    </row>
    <row r="119" spans="6:6">
      <c r="F119" s="26"/>
    </row>
    <row r="120" spans="6:6">
      <c r="F120" s="26"/>
    </row>
    <row r="121" spans="6:6">
      <c r="F121" s="26"/>
    </row>
    <row r="122" spans="6:6">
      <c r="F122" s="26"/>
    </row>
    <row r="123" spans="6:6">
      <c r="F123" s="26"/>
    </row>
    <row r="124" spans="6:6">
      <c r="F124" s="26"/>
    </row>
    <row r="125" spans="6:6">
      <c r="F125" s="26"/>
    </row>
    <row r="126" spans="6:6">
      <c r="F126" s="26"/>
    </row>
    <row r="127" spans="6:6">
      <c r="F127" s="26"/>
    </row>
    <row r="128" spans="6:6">
      <c r="F128" s="26"/>
    </row>
    <row r="129" spans="6:6">
      <c r="F129" s="26"/>
    </row>
    <row r="130" spans="6:6">
      <c r="F130" s="26"/>
    </row>
    <row r="131" spans="6:6">
      <c r="F131" s="26"/>
    </row>
    <row r="132" spans="6:6">
      <c r="F132" s="26"/>
    </row>
    <row r="133" spans="6:6">
      <c r="F133" s="26"/>
    </row>
    <row r="134" spans="6:6">
      <c r="F134" s="26"/>
    </row>
    <row r="135" spans="6:6">
      <c r="F135" s="26"/>
    </row>
    <row r="136" spans="6:6">
      <c r="F136" s="26"/>
    </row>
    <row r="137" spans="6:6">
      <c r="F137" s="26"/>
    </row>
    <row r="138" spans="6:6">
      <c r="F138" s="26"/>
    </row>
    <row r="139" spans="6:6">
      <c r="F139" s="26"/>
    </row>
    <row r="140" spans="6:6">
      <c r="F140" s="26"/>
    </row>
    <row r="141" spans="6:6">
      <c r="F141" s="26"/>
    </row>
    <row r="142" spans="6:6">
      <c r="F142" s="24"/>
    </row>
  </sheetData>
  <mergeCells count="36">
    <mergeCell ref="G21:G25"/>
    <mergeCell ref="C20:G20"/>
    <mergeCell ref="F21:F25"/>
    <mergeCell ref="C26:G26"/>
    <mergeCell ref="B2:B9"/>
    <mergeCell ref="G2:G9"/>
    <mergeCell ref="G47:G51"/>
    <mergeCell ref="F47:F51"/>
    <mergeCell ref="C52:G52"/>
    <mergeCell ref="F40:F45"/>
    <mergeCell ref="G40:G45"/>
    <mergeCell ref="G11:G14"/>
    <mergeCell ref="B16:B19"/>
    <mergeCell ref="B21:B25"/>
    <mergeCell ref="C46:G46"/>
    <mergeCell ref="B40:B45"/>
    <mergeCell ref="B34:B38"/>
    <mergeCell ref="F34:F38"/>
    <mergeCell ref="C39:G39"/>
    <mergeCell ref="C15:G15"/>
    <mergeCell ref="F16:F19"/>
    <mergeCell ref="G27:G32"/>
    <mergeCell ref="C33:D33"/>
    <mergeCell ref="G34:G38"/>
    <mergeCell ref="F27:F32"/>
    <mergeCell ref="B27:B32"/>
    <mergeCell ref="G16:G19"/>
    <mergeCell ref="E55:F55"/>
    <mergeCell ref="E53:F53"/>
    <mergeCell ref="E54:F54"/>
    <mergeCell ref="A2:A29"/>
    <mergeCell ref="A30:A51"/>
    <mergeCell ref="B11:B14"/>
    <mergeCell ref="F11:F14"/>
    <mergeCell ref="B47:B51"/>
    <mergeCell ref="F2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05"/>
  <sheetViews>
    <sheetView tabSelected="1" topLeftCell="A90" workbookViewId="0">
      <selection activeCell="E105" sqref="E105:F105"/>
    </sheetView>
  </sheetViews>
  <sheetFormatPr defaultRowHeight="15.6"/>
  <cols>
    <col min="1" max="1" width="11.109375" style="29" customWidth="1"/>
    <col min="2" max="2" width="17.109375" style="22" bestFit="1" customWidth="1"/>
    <col min="3" max="3" width="13.6640625" bestFit="1" customWidth="1"/>
    <col min="4" max="4" width="32.77734375" style="5" customWidth="1"/>
    <col min="5" max="5" width="10.33203125" style="92" customWidth="1"/>
    <col min="6" max="6" width="9.21875" style="23"/>
    <col min="7" max="7" width="11.88671875" style="9" bestFit="1" customWidth="1"/>
  </cols>
  <sheetData>
    <row r="1" spans="1:7" s="29" customFormat="1" ht="30.95">
      <c r="A1" s="31" t="s">
        <v>0</v>
      </c>
      <c r="B1" s="32" t="s">
        <v>1</v>
      </c>
      <c r="C1" s="32" t="s">
        <v>2</v>
      </c>
      <c r="D1" s="32" t="s">
        <v>3</v>
      </c>
      <c r="E1" s="33" t="s">
        <v>4</v>
      </c>
      <c r="F1" s="32" t="s">
        <v>5</v>
      </c>
      <c r="G1" s="30" t="s">
        <v>6</v>
      </c>
    </row>
    <row r="2" spans="1:7" ht="15.95" thickBot="1">
      <c r="B2" s="25"/>
      <c r="C2" s="18"/>
      <c r="D2" s="11"/>
      <c r="E2" s="83"/>
      <c r="F2" s="37"/>
      <c r="G2" s="14"/>
    </row>
    <row r="3" spans="1:7">
      <c r="A3" s="103" t="s">
        <v>73</v>
      </c>
      <c r="B3" s="147" t="s">
        <v>74</v>
      </c>
      <c r="C3" s="52" t="s">
        <v>75</v>
      </c>
      <c r="D3" s="39"/>
      <c r="E3" s="84">
        <v>2407</v>
      </c>
      <c r="F3" s="121">
        <f>SUM(E3:E6)</f>
        <v>8250</v>
      </c>
      <c r="G3" s="129">
        <f>SUM(F3/8720)-1</f>
        <v>-5.3899082568807377E-2</v>
      </c>
    </row>
    <row r="4" spans="1:7">
      <c r="A4" s="104"/>
      <c r="B4" s="148"/>
      <c r="C4" s="1" t="s">
        <v>76</v>
      </c>
      <c r="D4" s="4" t="s">
        <v>77</v>
      </c>
      <c r="E4" s="2">
        <v>1227</v>
      </c>
      <c r="F4" s="122"/>
      <c r="G4" s="130"/>
    </row>
    <row r="5" spans="1:7">
      <c r="A5" s="104"/>
      <c r="B5" s="148"/>
      <c r="C5" s="1" t="s">
        <v>78</v>
      </c>
      <c r="D5" s="4"/>
      <c r="E5" s="17">
        <v>2795</v>
      </c>
      <c r="F5" s="122"/>
      <c r="G5" s="130"/>
    </row>
    <row r="6" spans="1:7" ht="15.95" thickBot="1">
      <c r="A6" s="104"/>
      <c r="B6" s="149"/>
      <c r="C6" s="53" t="s">
        <v>79</v>
      </c>
      <c r="D6" s="43"/>
      <c r="E6" s="85">
        <v>1821</v>
      </c>
      <c r="F6" s="123"/>
      <c r="G6" s="131"/>
    </row>
    <row r="7" spans="1:7" ht="15.95" thickBot="1">
      <c r="A7" s="104"/>
      <c r="B7" s="51"/>
      <c r="C7" s="46"/>
      <c r="D7" s="12"/>
      <c r="E7" s="86"/>
      <c r="F7" s="35"/>
      <c r="G7" s="13"/>
    </row>
    <row r="8" spans="1:7">
      <c r="A8" s="104"/>
      <c r="B8" s="150" t="s">
        <v>80</v>
      </c>
      <c r="C8" s="38" t="s">
        <v>81</v>
      </c>
      <c r="D8" s="40"/>
      <c r="E8" s="87">
        <v>3069</v>
      </c>
      <c r="F8" s="150">
        <f>SUM(E8:E11)</f>
        <v>8552</v>
      </c>
      <c r="G8" s="153">
        <f>SUM(F8/8720)-1</f>
        <v>-1.9266055045871533E-2</v>
      </c>
    </row>
    <row r="9" spans="1:7">
      <c r="A9" s="104"/>
      <c r="B9" s="151"/>
      <c r="C9" s="1" t="s">
        <v>82</v>
      </c>
      <c r="D9" s="4"/>
      <c r="E9" s="2">
        <v>3049</v>
      </c>
      <c r="F9" s="151"/>
      <c r="G9" s="154"/>
    </row>
    <row r="10" spans="1:7">
      <c r="A10" s="104"/>
      <c r="B10" s="151"/>
      <c r="C10" s="1" t="s">
        <v>83</v>
      </c>
      <c r="D10" s="4"/>
      <c r="E10" s="2">
        <v>1793</v>
      </c>
      <c r="F10" s="151"/>
      <c r="G10" s="154"/>
    </row>
    <row r="11" spans="1:7" ht="15.95" thickBot="1">
      <c r="A11" s="104"/>
      <c r="B11" s="152"/>
      <c r="C11" s="42" t="s">
        <v>76</v>
      </c>
      <c r="D11" s="44" t="s">
        <v>84</v>
      </c>
      <c r="E11" s="88">
        <v>641</v>
      </c>
      <c r="F11" s="152"/>
      <c r="G11" s="155"/>
    </row>
    <row r="12" spans="1:7" ht="15.95" thickBot="1">
      <c r="A12" s="104"/>
      <c r="B12" s="49"/>
      <c r="C12" s="19"/>
      <c r="D12" s="41"/>
      <c r="E12" s="89"/>
      <c r="F12" s="49"/>
      <c r="G12" s="50"/>
    </row>
    <row r="13" spans="1:7">
      <c r="A13" s="104"/>
      <c r="B13" s="156" t="s">
        <v>85</v>
      </c>
      <c r="C13" s="70" t="s">
        <v>86</v>
      </c>
      <c r="D13" s="40"/>
      <c r="E13" s="87">
        <v>1394</v>
      </c>
      <c r="F13" s="159">
        <f>SUM(E13:E17)</f>
        <v>8067</v>
      </c>
      <c r="G13" s="124">
        <f>SUM(F13/8720)-1</f>
        <v>-7.488532110091739E-2</v>
      </c>
    </row>
    <row r="14" spans="1:7">
      <c r="A14" s="104"/>
      <c r="B14" s="157"/>
      <c r="C14" s="71" t="s">
        <v>87</v>
      </c>
      <c r="D14" s="4"/>
      <c r="E14" s="2">
        <v>1445</v>
      </c>
      <c r="F14" s="160"/>
      <c r="G14" s="125"/>
    </row>
    <row r="15" spans="1:7">
      <c r="A15" s="104"/>
      <c r="B15" s="157"/>
      <c r="C15" s="71" t="s">
        <v>88</v>
      </c>
      <c r="D15" s="4"/>
      <c r="E15" s="2">
        <v>1268</v>
      </c>
      <c r="F15" s="160"/>
      <c r="G15" s="125"/>
    </row>
    <row r="16" spans="1:7">
      <c r="A16" s="104"/>
      <c r="B16" s="157"/>
      <c r="C16" s="71" t="s">
        <v>89</v>
      </c>
      <c r="D16" s="4"/>
      <c r="E16" s="2">
        <v>1904</v>
      </c>
      <c r="F16" s="160"/>
      <c r="G16" s="125"/>
    </row>
    <row r="17" spans="1:7" ht="15.95" thickBot="1">
      <c r="A17" s="105"/>
      <c r="B17" s="158"/>
      <c r="C17" s="72" t="s">
        <v>90</v>
      </c>
      <c r="D17" s="44"/>
      <c r="E17" s="88">
        <v>2056</v>
      </c>
      <c r="F17" s="161"/>
      <c r="G17" s="126"/>
    </row>
    <row r="18" spans="1:7" ht="15.95" thickBot="1">
      <c r="B18" s="45"/>
      <c r="C18" s="115"/>
      <c r="D18" s="116"/>
      <c r="E18" s="116"/>
      <c r="F18" s="116"/>
      <c r="G18" s="117"/>
    </row>
    <row r="19" spans="1:7">
      <c r="A19" s="103" t="s">
        <v>91</v>
      </c>
      <c r="B19" s="140" t="s">
        <v>92</v>
      </c>
      <c r="C19" s="47" t="s">
        <v>93</v>
      </c>
      <c r="D19" s="40"/>
      <c r="E19" s="90">
        <v>2669</v>
      </c>
      <c r="F19" s="121">
        <f>SUM(E19:E21)</f>
        <v>8085</v>
      </c>
      <c r="G19" s="124">
        <f>SUM(F19/8720)-1</f>
        <v>-7.2821100917431214E-2</v>
      </c>
    </row>
    <row r="20" spans="1:7">
      <c r="A20" s="104"/>
      <c r="B20" s="141"/>
      <c r="C20" s="19" t="s">
        <v>94</v>
      </c>
      <c r="D20" s="4"/>
      <c r="E20" s="89">
        <v>3598</v>
      </c>
      <c r="F20" s="122"/>
      <c r="G20" s="125"/>
    </row>
    <row r="21" spans="1:7" ht="15.95" thickBot="1">
      <c r="A21" s="104"/>
      <c r="B21" s="142"/>
      <c r="C21" s="48" t="s">
        <v>95</v>
      </c>
      <c r="D21" s="44"/>
      <c r="E21" s="91">
        <v>1818</v>
      </c>
      <c r="F21" s="123"/>
      <c r="G21" s="126"/>
    </row>
    <row r="22" spans="1:7" ht="15.95" thickBot="1">
      <c r="A22" s="104"/>
      <c r="B22" s="55"/>
      <c r="C22" s="115"/>
      <c r="D22" s="116"/>
      <c r="E22" s="116"/>
      <c r="F22" s="116"/>
      <c r="G22" s="117"/>
    </row>
    <row r="23" spans="1:7" ht="15.6" customHeight="1">
      <c r="A23" s="104"/>
      <c r="B23" s="106" t="s">
        <v>96</v>
      </c>
      <c r="C23" s="47" t="s">
        <v>97</v>
      </c>
      <c r="D23" s="40"/>
      <c r="E23" s="90">
        <v>2606</v>
      </c>
      <c r="F23" s="133">
        <f>SUM(E23:E25)</f>
        <v>9065</v>
      </c>
      <c r="G23" s="124">
        <f>SUM(F23/8720)-1</f>
        <v>3.9564220183486265E-2</v>
      </c>
    </row>
    <row r="24" spans="1:7">
      <c r="A24" s="104"/>
      <c r="B24" s="107"/>
      <c r="C24" s="19" t="s">
        <v>98</v>
      </c>
      <c r="D24" s="4"/>
      <c r="E24" s="89">
        <v>3182</v>
      </c>
      <c r="F24" s="134"/>
      <c r="G24" s="125"/>
    </row>
    <row r="25" spans="1:7" ht="15.95" thickBot="1">
      <c r="A25" s="104"/>
      <c r="B25" s="108"/>
      <c r="C25" s="48" t="s">
        <v>99</v>
      </c>
      <c r="D25" s="44"/>
      <c r="E25" s="91">
        <v>3277</v>
      </c>
      <c r="F25" s="135"/>
      <c r="G25" s="126"/>
    </row>
    <row r="26" spans="1:7" ht="15.95" thickBot="1">
      <c r="A26" s="104"/>
      <c r="B26" s="55"/>
      <c r="C26" s="115"/>
      <c r="D26" s="116"/>
      <c r="E26" s="116"/>
      <c r="F26" s="116"/>
      <c r="G26" s="117"/>
    </row>
    <row r="27" spans="1:7">
      <c r="A27" s="104"/>
      <c r="B27" s="140" t="s">
        <v>100</v>
      </c>
      <c r="C27" s="47" t="s">
        <v>101</v>
      </c>
      <c r="D27" s="40"/>
      <c r="E27" s="90">
        <v>1223</v>
      </c>
      <c r="F27" s="121">
        <f>SUM(E27:E32)</f>
        <v>8454</v>
      </c>
      <c r="G27" s="124">
        <f>SUM(F27/8720)-1</f>
        <v>-3.050458715596327E-2</v>
      </c>
    </row>
    <row r="28" spans="1:7">
      <c r="A28" s="104"/>
      <c r="B28" s="141"/>
      <c r="C28" s="19" t="s">
        <v>102</v>
      </c>
      <c r="D28" s="4"/>
      <c r="E28" s="89">
        <v>1950</v>
      </c>
      <c r="F28" s="122"/>
      <c r="G28" s="125"/>
    </row>
    <row r="29" spans="1:7">
      <c r="A29" s="104"/>
      <c r="B29" s="141"/>
      <c r="C29" s="19" t="s">
        <v>103</v>
      </c>
      <c r="D29" s="4"/>
      <c r="E29" s="89">
        <v>1209</v>
      </c>
      <c r="F29" s="122"/>
      <c r="G29" s="125"/>
    </row>
    <row r="30" spans="1:7">
      <c r="A30" s="104"/>
      <c r="B30" s="141"/>
      <c r="C30" s="19" t="s">
        <v>104</v>
      </c>
      <c r="D30" s="4"/>
      <c r="E30" s="89">
        <v>1647</v>
      </c>
      <c r="F30" s="122"/>
      <c r="G30" s="125"/>
    </row>
    <row r="31" spans="1:7">
      <c r="A31" s="104"/>
      <c r="B31" s="141"/>
      <c r="C31" s="19" t="s">
        <v>105</v>
      </c>
      <c r="D31" s="4"/>
      <c r="E31" s="89">
        <v>852</v>
      </c>
      <c r="F31" s="122"/>
      <c r="G31" s="125"/>
    </row>
    <row r="32" spans="1:7" ht="15.95" thickBot="1">
      <c r="A32" s="105"/>
      <c r="B32" s="142"/>
      <c r="C32" s="48" t="s">
        <v>106</v>
      </c>
      <c r="D32" s="44"/>
      <c r="E32" s="91">
        <v>1573</v>
      </c>
      <c r="F32" s="123"/>
      <c r="G32" s="126"/>
    </row>
    <row r="33" spans="1:7" ht="15.95" thickBot="1">
      <c r="B33" s="66"/>
      <c r="C33" s="116"/>
      <c r="D33" s="116"/>
      <c r="E33" s="89"/>
      <c r="F33" s="26"/>
      <c r="G33" s="20"/>
    </row>
    <row r="34" spans="1:7" ht="46.5" customHeight="1">
      <c r="A34" s="103" t="s">
        <v>107</v>
      </c>
      <c r="B34" s="106" t="s">
        <v>108</v>
      </c>
      <c r="C34" s="47" t="s">
        <v>93</v>
      </c>
      <c r="D34" s="40"/>
      <c r="E34" s="90">
        <v>2669</v>
      </c>
      <c r="F34" s="121">
        <f>SUM(E34:E37)</f>
        <v>9279</v>
      </c>
      <c r="G34" s="124">
        <f>SUM(F34/8720)-1</f>
        <v>6.4105504587155915E-2</v>
      </c>
    </row>
    <row r="35" spans="1:7">
      <c r="A35" s="104"/>
      <c r="B35" s="107"/>
      <c r="C35" s="19" t="s">
        <v>94</v>
      </c>
      <c r="D35" s="4"/>
      <c r="E35" s="89">
        <v>3598</v>
      </c>
      <c r="F35" s="122"/>
      <c r="G35" s="125"/>
    </row>
    <row r="36" spans="1:7">
      <c r="A36" s="104"/>
      <c r="B36" s="107"/>
      <c r="C36" s="19" t="s">
        <v>95</v>
      </c>
      <c r="D36" s="4"/>
      <c r="E36" s="89">
        <v>1818</v>
      </c>
      <c r="F36" s="122"/>
      <c r="G36" s="125"/>
    </row>
    <row r="37" spans="1:7" ht="31.5" thickBot="1">
      <c r="A37" s="104"/>
      <c r="B37" s="108"/>
      <c r="C37" s="67" t="s">
        <v>106</v>
      </c>
      <c r="D37" s="44" t="s">
        <v>109</v>
      </c>
      <c r="E37" s="91">
        <v>1194</v>
      </c>
      <c r="F37" s="123"/>
      <c r="G37" s="126"/>
    </row>
    <row r="38" spans="1:7" ht="15.95" thickBot="1">
      <c r="A38" s="104"/>
      <c r="B38" s="55"/>
      <c r="C38" s="115"/>
      <c r="D38" s="116"/>
      <c r="E38" s="116"/>
      <c r="F38" s="116"/>
      <c r="G38" s="117"/>
    </row>
    <row r="39" spans="1:7">
      <c r="A39" s="104"/>
      <c r="B39" s="106" t="s">
        <v>110</v>
      </c>
      <c r="C39" s="38" t="s">
        <v>111</v>
      </c>
      <c r="D39" s="40"/>
      <c r="E39" s="87">
        <v>2606</v>
      </c>
      <c r="F39" s="121">
        <f>SUM(E39:E42)</f>
        <v>9444</v>
      </c>
      <c r="G39" s="129">
        <f>SUM(F39/8720)-1</f>
        <v>8.3027522935779752E-2</v>
      </c>
    </row>
    <row r="40" spans="1:7">
      <c r="A40" s="104"/>
      <c r="B40" s="107"/>
      <c r="C40" s="1" t="s">
        <v>98</v>
      </c>
      <c r="D40" s="4"/>
      <c r="E40" s="2">
        <v>3182</v>
      </c>
      <c r="F40" s="122"/>
      <c r="G40" s="130"/>
    </row>
    <row r="41" spans="1:7">
      <c r="A41" s="104"/>
      <c r="B41" s="107"/>
      <c r="C41" s="1" t="s">
        <v>99</v>
      </c>
      <c r="D41" s="4"/>
      <c r="E41" s="2">
        <v>3277</v>
      </c>
      <c r="F41" s="122"/>
      <c r="G41" s="130"/>
    </row>
    <row r="42" spans="1:7" ht="31.5" thickBot="1">
      <c r="A42" s="104"/>
      <c r="B42" s="108"/>
      <c r="C42" s="42" t="s">
        <v>106</v>
      </c>
      <c r="D42" s="44" t="s">
        <v>112</v>
      </c>
      <c r="E42" s="88">
        <v>379</v>
      </c>
      <c r="F42" s="123"/>
      <c r="G42" s="131"/>
    </row>
    <row r="43" spans="1:7" ht="15.95" thickBot="1">
      <c r="A43" s="104"/>
      <c r="B43" s="55"/>
      <c r="C43" s="115"/>
      <c r="D43" s="116"/>
      <c r="E43" s="116"/>
      <c r="F43" s="116"/>
      <c r="G43" s="117"/>
    </row>
    <row r="44" spans="1:7">
      <c r="A44" s="104"/>
      <c r="B44" s="106" t="s">
        <v>113</v>
      </c>
      <c r="C44" s="47" t="s">
        <v>101</v>
      </c>
      <c r="D44" s="40"/>
      <c r="E44" s="90">
        <v>1223</v>
      </c>
      <c r="F44" s="121">
        <f>SUM(E44:E48)</f>
        <v>6881</v>
      </c>
      <c r="G44" s="124">
        <f>SUM(F44/8720)-1</f>
        <v>-0.210894495412844</v>
      </c>
    </row>
    <row r="45" spans="1:7">
      <c r="A45" s="104"/>
      <c r="B45" s="107"/>
      <c r="C45" s="19" t="s">
        <v>102</v>
      </c>
      <c r="D45" s="4"/>
      <c r="E45" s="89">
        <v>1950</v>
      </c>
      <c r="F45" s="122"/>
      <c r="G45" s="125"/>
    </row>
    <row r="46" spans="1:7">
      <c r="A46" s="104"/>
      <c r="B46" s="107"/>
      <c r="C46" s="19" t="s">
        <v>103</v>
      </c>
      <c r="D46" s="4"/>
      <c r="E46" s="89">
        <v>1209</v>
      </c>
      <c r="F46" s="122"/>
      <c r="G46" s="125"/>
    </row>
    <row r="47" spans="1:7">
      <c r="A47" s="104"/>
      <c r="B47" s="107"/>
      <c r="C47" s="19" t="s">
        <v>104</v>
      </c>
      <c r="D47" s="4"/>
      <c r="E47" s="89">
        <v>1647</v>
      </c>
      <c r="F47" s="122"/>
      <c r="G47" s="125"/>
    </row>
    <row r="48" spans="1:7" ht="15.95" thickBot="1">
      <c r="A48" s="105"/>
      <c r="B48" s="108"/>
      <c r="C48" s="48" t="s">
        <v>105</v>
      </c>
      <c r="D48" s="44"/>
      <c r="E48" s="91">
        <v>852</v>
      </c>
      <c r="F48" s="123"/>
      <c r="G48" s="126"/>
    </row>
    <row r="49" spans="1:8" ht="15.95" thickBot="1">
      <c r="A49" s="58"/>
      <c r="B49" s="61"/>
      <c r="D49" s="12"/>
      <c r="F49" s="36"/>
      <c r="G49" s="15"/>
    </row>
    <row r="50" spans="1:8">
      <c r="A50" s="103" t="s">
        <v>114</v>
      </c>
      <c r="B50" s="106" t="s">
        <v>115</v>
      </c>
      <c r="C50" s="47" t="s">
        <v>116</v>
      </c>
      <c r="D50" s="40"/>
      <c r="E50" s="90">
        <v>2068</v>
      </c>
      <c r="F50" s="121">
        <f>SUM(E50:E54)</f>
        <v>8974</v>
      </c>
      <c r="G50" s="124">
        <f>SUM(F50/8720)-1</f>
        <v>2.9128440366972486E-2</v>
      </c>
    </row>
    <row r="51" spans="1:8">
      <c r="A51" s="104"/>
      <c r="B51" s="107"/>
      <c r="C51" s="19" t="s">
        <v>117</v>
      </c>
      <c r="D51" s="4"/>
      <c r="E51" s="89">
        <v>2619</v>
      </c>
      <c r="F51" s="122"/>
      <c r="G51" s="125"/>
    </row>
    <row r="52" spans="1:8">
      <c r="A52" s="104"/>
      <c r="B52" s="107"/>
      <c r="C52" s="19" t="s">
        <v>118</v>
      </c>
      <c r="D52" s="4"/>
      <c r="E52" s="89">
        <v>1718</v>
      </c>
      <c r="F52" s="122"/>
      <c r="G52" s="125"/>
    </row>
    <row r="53" spans="1:8">
      <c r="A53" s="104"/>
      <c r="B53" s="107"/>
      <c r="C53" s="19" t="s">
        <v>119</v>
      </c>
      <c r="D53" s="4"/>
      <c r="E53" s="89">
        <v>829</v>
      </c>
      <c r="F53" s="122"/>
      <c r="G53" s="125"/>
    </row>
    <row r="54" spans="1:8" ht="15.95" thickBot="1">
      <c r="A54" s="104"/>
      <c r="B54" s="108"/>
      <c r="C54" s="48" t="s">
        <v>120</v>
      </c>
      <c r="D54" s="44"/>
      <c r="E54" s="91">
        <v>1740</v>
      </c>
      <c r="F54" s="123"/>
      <c r="G54" s="126"/>
    </row>
    <row r="55" spans="1:8" ht="15.95" thickBot="1">
      <c r="A55" s="104"/>
      <c r="B55" s="55"/>
      <c r="C55" s="115"/>
      <c r="D55" s="116"/>
      <c r="E55" s="116"/>
      <c r="F55" s="116"/>
      <c r="G55" s="117"/>
    </row>
    <row r="56" spans="1:8">
      <c r="A56" s="104"/>
      <c r="B56" s="106" t="s">
        <v>121</v>
      </c>
      <c r="C56" s="65" t="s">
        <v>122</v>
      </c>
      <c r="D56" s="40"/>
      <c r="E56" s="87">
        <v>1430</v>
      </c>
      <c r="F56" s="121">
        <f>SUM(E56:E61)</f>
        <v>8839</v>
      </c>
      <c r="G56" s="129">
        <f>SUM(F56/8720)-1</f>
        <v>1.3646788990825609E-2</v>
      </c>
    </row>
    <row r="57" spans="1:8">
      <c r="A57" s="104"/>
      <c r="B57" s="107"/>
      <c r="C57" s="1" t="s">
        <v>123</v>
      </c>
      <c r="D57" s="4" t="s">
        <v>124</v>
      </c>
      <c r="E57" s="2">
        <v>3074</v>
      </c>
      <c r="F57" s="122"/>
      <c r="G57" s="130"/>
    </row>
    <row r="58" spans="1:8" ht="15.95" thickBot="1">
      <c r="A58" s="104"/>
      <c r="B58" s="107"/>
      <c r="C58" s="1" t="s">
        <v>125</v>
      </c>
      <c r="D58" s="4"/>
      <c r="E58" s="93">
        <v>2037</v>
      </c>
      <c r="F58" s="122"/>
      <c r="G58" s="130"/>
    </row>
    <row r="59" spans="1:8">
      <c r="A59" s="104"/>
      <c r="B59" s="107"/>
      <c r="C59" s="1" t="s">
        <v>126</v>
      </c>
      <c r="D59" s="4" t="s">
        <v>127</v>
      </c>
      <c r="E59" s="2">
        <v>146</v>
      </c>
      <c r="F59" s="122"/>
      <c r="G59" s="143"/>
      <c r="H59" s="10"/>
    </row>
    <row r="60" spans="1:8">
      <c r="A60" s="104"/>
      <c r="B60" s="132"/>
      <c r="C60" s="18" t="s">
        <v>128</v>
      </c>
      <c r="D60" s="11"/>
      <c r="E60" s="3">
        <v>856</v>
      </c>
      <c r="F60" s="122"/>
      <c r="G60" s="143"/>
      <c r="H60" s="10"/>
    </row>
    <row r="61" spans="1:8" ht="15.95" thickBot="1">
      <c r="A61" s="104"/>
      <c r="B61" s="108"/>
      <c r="C61" s="42" t="s">
        <v>129</v>
      </c>
      <c r="D61" s="44"/>
      <c r="E61" s="88">
        <v>1296</v>
      </c>
      <c r="F61" s="123"/>
      <c r="G61" s="131"/>
    </row>
    <row r="62" spans="1:8" ht="15.95" thickBot="1">
      <c r="A62" s="104"/>
      <c r="B62" s="55"/>
      <c r="C62" s="115"/>
      <c r="D62" s="116"/>
      <c r="E62" s="116"/>
      <c r="F62" s="116"/>
      <c r="G62" s="117"/>
    </row>
    <row r="63" spans="1:8">
      <c r="A63" s="104"/>
      <c r="B63" s="106" t="s">
        <v>130</v>
      </c>
      <c r="C63" s="63" t="s">
        <v>131</v>
      </c>
      <c r="D63" s="40"/>
      <c r="E63" s="94">
        <v>1878</v>
      </c>
      <c r="F63" s="121">
        <f>SUM(E63:E68)</f>
        <v>8792</v>
      </c>
      <c r="G63" s="124">
        <f>SUM(F63/8720)-1</f>
        <v>8.2568807339449268E-3</v>
      </c>
    </row>
    <row r="64" spans="1:8">
      <c r="A64" s="104"/>
      <c r="B64" s="107"/>
      <c r="C64" s="59" t="s">
        <v>132</v>
      </c>
      <c r="D64" s="4"/>
      <c r="E64" s="95">
        <v>1593</v>
      </c>
      <c r="F64" s="122"/>
      <c r="G64" s="125"/>
    </row>
    <row r="65" spans="1:9" ht="30.95">
      <c r="A65" s="104"/>
      <c r="B65" s="107"/>
      <c r="C65" s="59" t="s">
        <v>123</v>
      </c>
      <c r="D65" s="4" t="s">
        <v>133</v>
      </c>
      <c r="E65" s="95">
        <v>56</v>
      </c>
      <c r="F65" s="122"/>
      <c r="G65" s="125"/>
    </row>
    <row r="66" spans="1:9">
      <c r="A66" s="104"/>
      <c r="B66" s="107"/>
      <c r="C66" s="59" t="s">
        <v>134</v>
      </c>
      <c r="D66" s="4"/>
      <c r="E66" s="95">
        <v>3199</v>
      </c>
      <c r="F66" s="122"/>
      <c r="G66" s="125"/>
    </row>
    <row r="67" spans="1:9">
      <c r="A67" s="104"/>
      <c r="B67" s="107"/>
      <c r="C67" s="59" t="s">
        <v>135</v>
      </c>
      <c r="D67" s="4" t="s">
        <v>136</v>
      </c>
      <c r="E67" s="95">
        <v>82</v>
      </c>
      <c r="F67" s="122"/>
      <c r="G67" s="125"/>
    </row>
    <row r="68" spans="1:9" ht="15.95" thickBot="1">
      <c r="A68" s="104"/>
      <c r="B68" s="108"/>
      <c r="C68" s="64" t="s">
        <v>126</v>
      </c>
      <c r="D68" s="44" t="s">
        <v>137</v>
      </c>
      <c r="E68" s="93">
        <v>1984</v>
      </c>
      <c r="F68" s="123"/>
      <c r="G68" s="126"/>
    </row>
    <row r="69" spans="1:9" ht="15.95" thickBot="1">
      <c r="A69" s="49"/>
      <c r="B69" s="61"/>
      <c r="C69" s="6"/>
      <c r="D69" s="41"/>
      <c r="E69" s="96"/>
      <c r="F69" s="57"/>
      <c r="G69" s="15"/>
    </row>
    <row r="70" spans="1:9">
      <c r="A70" s="103" t="s">
        <v>138</v>
      </c>
      <c r="B70" s="106" t="s">
        <v>139</v>
      </c>
      <c r="C70" s="38" t="s">
        <v>140</v>
      </c>
      <c r="D70" s="40"/>
      <c r="E70" s="87">
        <v>1576</v>
      </c>
      <c r="F70" s="109">
        <f>SUM(E70:E76)</f>
        <v>8902</v>
      </c>
      <c r="G70" s="112">
        <f>SUM(F70/8720)-1</f>
        <v>2.0871559633027559E-2</v>
      </c>
    </row>
    <row r="71" spans="1:9">
      <c r="A71" s="104"/>
      <c r="B71" s="107"/>
      <c r="C71" s="1" t="s">
        <v>141</v>
      </c>
      <c r="D71" s="4"/>
      <c r="E71" s="2">
        <v>1672</v>
      </c>
      <c r="F71" s="110"/>
      <c r="G71" s="113"/>
    </row>
    <row r="72" spans="1:9">
      <c r="A72" s="104"/>
      <c r="B72" s="107"/>
      <c r="C72" s="1" t="s">
        <v>142</v>
      </c>
      <c r="D72" s="4"/>
      <c r="E72" s="2">
        <v>2548</v>
      </c>
      <c r="F72" s="110"/>
      <c r="G72" s="113"/>
      <c r="I72">
        <f>SUM(E72-E83)</f>
        <v>2126</v>
      </c>
    </row>
    <row r="73" spans="1:9">
      <c r="A73" s="104"/>
      <c r="B73" s="107"/>
      <c r="C73" s="1" t="s">
        <v>143</v>
      </c>
      <c r="D73" s="4"/>
      <c r="E73" s="2">
        <v>716</v>
      </c>
      <c r="F73" s="110"/>
      <c r="G73" s="113"/>
    </row>
    <row r="74" spans="1:9">
      <c r="A74" s="104"/>
      <c r="B74" s="107"/>
      <c r="C74" s="1" t="s">
        <v>144</v>
      </c>
      <c r="D74" s="4"/>
      <c r="E74" s="2">
        <v>380</v>
      </c>
      <c r="F74" s="110"/>
      <c r="G74" s="113"/>
    </row>
    <row r="75" spans="1:9">
      <c r="A75" s="104"/>
      <c r="B75" s="107"/>
      <c r="C75" s="1" t="s">
        <v>145</v>
      </c>
      <c r="D75" s="4"/>
      <c r="E75" s="2">
        <v>264</v>
      </c>
      <c r="F75" s="110"/>
      <c r="G75" s="113"/>
    </row>
    <row r="76" spans="1:9" ht="15.95" thickBot="1">
      <c r="A76" s="104"/>
      <c r="B76" s="108"/>
      <c r="C76" s="42" t="s">
        <v>146</v>
      </c>
      <c r="D76" s="44" t="s">
        <v>147</v>
      </c>
      <c r="E76" s="88">
        <v>1746</v>
      </c>
      <c r="F76" s="111"/>
      <c r="G76" s="114"/>
    </row>
    <row r="77" spans="1:9" ht="15.95" thickBot="1">
      <c r="A77" s="104"/>
      <c r="B77" s="55"/>
      <c r="C77" s="115"/>
      <c r="D77" s="116"/>
      <c r="E77" s="116"/>
      <c r="F77" s="116"/>
      <c r="G77" s="117"/>
    </row>
    <row r="78" spans="1:9">
      <c r="A78" s="104"/>
      <c r="B78" s="106" t="s">
        <v>148</v>
      </c>
      <c r="C78" s="38" t="s">
        <v>149</v>
      </c>
      <c r="D78" s="40"/>
      <c r="E78" s="87">
        <v>772</v>
      </c>
      <c r="F78" s="121">
        <f>SUM(E78:E83)</f>
        <v>8017</v>
      </c>
      <c r="G78" s="129">
        <f>SUM(F78/8720)-1</f>
        <v>-8.061926605504588E-2</v>
      </c>
    </row>
    <row r="79" spans="1:9">
      <c r="A79" s="104"/>
      <c r="B79" s="107"/>
      <c r="C79" s="1" t="s">
        <v>150</v>
      </c>
      <c r="D79" s="4"/>
      <c r="E79" s="2">
        <v>1911</v>
      </c>
      <c r="F79" s="122"/>
      <c r="G79" s="130"/>
    </row>
    <row r="80" spans="1:9">
      <c r="A80" s="104"/>
      <c r="B80" s="107"/>
      <c r="C80" s="1" t="s">
        <v>151</v>
      </c>
      <c r="D80" s="4"/>
      <c r="E80" s="2">
        <v>2418</v>
      </c>
      <c r="F80" s="122"/>
      <c r="G80" s="130"/>
    </row>
    <row r="81" spans="1:7">
      <c r="A81" s="104"/>
      <c r="B81" s="107"/>
      <c r="C81" s="1" t="s">
        <v>152</v>
      </c>
      <c r="D81" s="4" t="s">
        <v>153</v>
      </c>
      <c r="E81" s="2">
        <v>840</v>
      </c>
      <c r="F81" s="122"/>
      <c r="G81" s="130"/>
    </row>
    <row r="82" spans="1:7">
      <c r="A82" s="104"/>
      <c r="B82" s="132"/>
      <c r="C82" s="1" t="s">
        <v>154</v>
      </c>
      <c r="D82" s="4"/>
      <c r="E82" s="2">
        <v>1654</v>
      </c>
      <c r="F82" s="122"/>
      <c r="G82" s="130"/>
    </row>
    <row r="83" spans="1:7" ht="15.95" thickBot="1">
      <c r="A83" s="104"/>
      <c r="B83" s="108"/>
      <c r="C83" s="82" t="s">
        <v>155</v>
      </c>
      <c r="D83" s="54" t="s">
        <v>156</v>
      </c>
      <c r="E83" s="91">
        <v>422</v>
      </c>
      <c r="F83" s="123"/>
      <c r="G83" s="131"/>
    </row>
    <row r="84" spans="1:7" ht="15.95" thickBot="1">
      <c r="A84" s="104"/>
      <c r="B84" s="55"/>
      <c r="C84" s="115"/>
      <c r="D84" s="116"/>
      <c r="E84" s="116"/>
      <c r="F84" s="116"/>
      <c r="G84" s="117"/>
    </row>
    <row r="85" spans="1:7">
      <c r="A85" s="104"/>
      <c r="B85" s="140" t="s">
        <v>157</v>
      </c>
      <c r="C85" s="47" t="s">
        <v>158</v>
      </c>
      <c r="D85" s="40"/>
      <c r="E85" s="90">
        <v>2072</v>
      </c>
      <c r="F85" s="121">
        <f>SUM(E85:E89)</f>
        <v>8199</v>
      </c>
      <c r="G85" s="124">
        <f>SUM(F85/8720)-1</f>
        <v>-5.9747706422018321E-2</v>
      </c>
    </row>
    <row r="86" spans="1:7">
      <c r="A86" s="104"/>
      <c r="B86" s="141"/>
      <c r="C86" s="19" t="s">
        <v>159</v>
      </c>
      <c r="D86" s="4"/>
      <c r="E86" s="89">
        <v>2022</v>
      </c>
      <c r="F86" s="122"/>
      <c r="G86" s="125"/>
    </row>
    <row r="87" spans="1:7">
      <c r="A87" s="104"/>
      <c r="B87" s="141"/>
      <c r="C87" s="19" t="s">
        <v>160</v>
      </c>
      <c r="D87" s="4"/>
      <c r="E87" s="89">
        <v>1837</v>
      </c>
      <c r="F87" s="122"/>
      <c r="G87" s="125"/>
    </row>
    <row r="88" spans="1:7">
      <c r="A88" s="104"/>
      <c r="B88" s="141"/>
      <c r="C88" s="19" t="s">
        <v>161</v>
      </c>
      <c r="D88" s="4"/>
      <c r="E88" s="89">
        <v>1774</v>
      </c>
      <c r="F88" s="122"/>
      <c r="G88" s="125"/>
    </row>
    <row r="89" spans="1:7" ht="15.95" thickBot="1">
      <c r="A89" s="104"/>
      <c r="B89" s="142"/>
      <c r="C89" s="48" t="s">
        <v>152</v>
      </c>
      <c r="D89" s="44" t="s">
        <v>162</v>
      </c>
      <c r="E89" s="91">
        <v>494</v>
      </c>
      <c r="F89" s="123"/>
      <c r="G89" s="126"/>
    </row>
    <row r="90" spans="1:7" ht="15.95" thickBot="1">
      <c r="A90" s="104"/>
      <c r="B90" s="61"/>
      <c r="D90" s="12"/>
      <c r="F90" s="36"/>
      <c r="G90" s="15"/>
    </row>
    <row r="91" spans="1:7">
      <c r="A91" s="104"/>
      <c r="B91" s="140" t="s">
        <v>163</v>
      </c>
      <c r="C91" s="38" t="s">
        <v>164</v>
      </c>
      <c r="D91" s="40"/>
      <c r="E91" s="87">
        <v>3953</v>
      </c>
      <c r="F91" s="121">
        <f>SUM(E91:E94)</f>
        <v>8457</v>
      </c>
      <c r="G91" s="124">
        <f>SUM(F91/8720)-1</f>
        <v>-3.0160550458715574E-2</v>
      </c>
    </row>
    <row r="92" spans="1:7">
      <c r="A92" s="104"/>
      <c r="B92" s="141"/>
      <c r="C92" s="1" t="s">
        <v>165</v>
      </c>
      <c r="D92" s="4"/>
      <c r="E92" s="89">
        <v>2518</v>
      </c>
      <c r="F92" s="122"/>
      <c r="G92" s="125"/>
    </row>
    <row r="93" spans="1:7">
      <c r="A93" s="104"/>
      <c r="B93" s="141"/>
      <c r="C93" s="1" t="s">
        <v>166</v>
      </c>
      <c r="D93" s="4"/>
      <c r="E93" s="89">
        <v>1242</v>
      </c>
      <c r="F93" s="122"/>
      <c r="G93" s="125"/>
    </row>
    <row r="94" spans="1:7" ht="15.95" thickBot="1">
      <c r="A94" s="105"/>
      <c r="B94" s="142"/>
      <c r="C94" s="42" t="s">
        <v>167</v>
      </c>
      <c r="D94" s="44" t="s">
        <v>168</v>
      </c>
      <c r="E94" s="91">
        <v>744</v>
      </c>
      <c r="F94" s="123"/>
      <c r="G94" s="126"/>
    </row>
    <row r="95" spans="1:7">
      <c r="A95" s="49"/>
      <c r="B95" s="56"/>
      <c r="C95" s="6"/>
      <c r="D95" s="60"/>
      <c r="E95" s="96"/>
      <c r="F95" s="57"/>
      <c r="G95" s="15"/>
    </row>
    <row r="96" spans="1:7" ht="15.95" thickBot="1">
      <c r="B96" s="21"/>
      <c r="C96" s="144"/>
      <c r="D96" s="145"/>
      <c r="E96" s="145"/>
      <c r="F96" s="145"/>
      <c r="G96" s="146"/>
    </row>
    <row r="97" spans="5:7">
      <c r="E97" s="136" t="s">
        <v>169</v>
      </c>
      <c r="F97" s="137"/>
      <c r="G97" s="27">
        <f>SUM(F3+F8+F13+F19+F23+F27+F50+F56+F63+F70+F78+F85+F91)</f>
        <v>110653</v>
      </c>
    </row>
    <row r="98" spans="5:7" ht="15.6" customHeight="1">
      <c r="E98" s="101" t="s">
        <v>71</v>
      </c>
      <c r="F98" s="102"/>
      <c r="G98" s="69">
        <f>SUM(G97/13)</f>
        <v>8511.7692307692305</v>
      </c>
    </row>
    <row r="99" spans="5:7" ht="15.95" customHeight="1" thickBot="1">
      <c r="E99" s="138" t="s">
        <v>72</v>
      </c>
      <c r="F99" s="139"/>
      <c r="G99" s="68">
        <f>AVERAGE(G3:G96)</f>
        <v>-2.3387327981651378E-2</v>
      </c>
    </row>
    <row r="100" spans="5:7" ht="15.95" thickBot="1">
      <c r="F100" s="26"/>
    </row>
    <row r="101" spans="5:7">
      <c r="E101" s="136" t="s">
        <v>170</v>
      </c>
      <c r="F101" s="137"/>
      <c r="G101" s="27">
        <f>SUM(F3+F8+F13+F50+F56+F63+F70+F78+F85+F91+F44+F39+F34)</f>
        <v>110653</v>
      </c>
    </row>
    <row r="102" spans="5:7">
      <c r="E102" s="101" t="s">
        <v>71</v>
      </c>
      <c r="F102" s="102"/>
      <c r="G102" s="69">
        <f>SUM(G101/13)</f>
        <v>8511.7692307692305</v>
      </c>
    </row>
    <row r="103" spans="5:7" ht="15.95" thickBot="1">
      <c r="E103" s="138"/>
      <c r="F103" s="139"/>
      <c r="G103" s="68"/>
    </row>
    <row r="104" spans="5:7" ht="15.95" thickBot="1">
      <c r="F104" s="26"/>
    </row>
    <row r="105" spans="5:7" ht="48.95" customHeight="1">
      <c r="E105" s="136" t="s">
        <v>171</v>
      </c>
      <c r="F105" s="137"/>
      <c r="G105" s="27">
        <f>SUM(F3+F8+F13+F50+F56+F63+F70+F78+F85+F91+F39+F34)</f>
        <v>103772</v>
      </c>
    </row>
    <row r="106" spans="5:7">
      <c r="E106" s="101" t="s">
        <v>71</v>
      </c>
      <c r="F106" s="102"/>
      <c r="G106" s="69">
        <f>SUM(G105/12)</f>
        <v>8647.6666666666661</v>
      </c>
    </row>
    <row r="107" spans="5:7" ht="15.95" thickBot="1">
      <c r="E107" s="138" t="s">
        <v>72</v>
      </c>
      <c r="F107" s="139"/>
      <c r="G107" s="68">
        <f>SUM(G106/8720)-1</f>
        <v>-8.2951070336392263E-3</v>
      </c>
    </row>
    <row r="108" spans="5:7">
      <c r="F108" s="26"/>
    </row>
    <row r="109" spans="5:7">
      <c r="F109" s="26"/>
    </row>
    <row r="110" spans="5:7">
      <c r="F110" s="26"/>
    </row>
    <row r="111" spans="5:7">
      <c r="F111" s="26"/>
    </row>
    <row r="112" spans="5:7">
      <c r="F112" s="26"/>
    </row>
    <row r="113" spans="6:6">
      <c r="F113" s="26"/>
    </row>
    <row r="114" spans="6:6">
      <c r="F114" s="26"/>
    </row>
    <row r="115" spans="6:6">
      <c r="F115" s="26"/>
    </row>
    <row r="116" spans="6:6">
      <c r="F116" s="26"/>
    </row>
    <row r="117" spans="6:6">
      <c r="F117" s="26"/>
    </row>
    <row r="118" spans="6:6">
      <c r="F118" s="26"/>
    </row>
    <row r="119" spans="6:6">
      <c r="F119" s="26"/>
    </row>
    <row r="120" spans="6:6">
      <c r="F120" s="26"/>
    </row>
    <row r="121" spans="6:6">
      <c r="F121" s="26"/>
    </row>
    <row r="122" spans="6:6">
      <c r="F122" s="26"/>
    </row>
    <row r="123" spans="6:6">
      <c r="F123" s="26"/>
    </row>
    <row r="124" spans="6:6">
      <c r="F124" s="26"/>
    </row>
    <row r="125" spans="6:6">
      <c r="F125" s="26"/>
    </row>
    <row r="126" spans="6:6">
      <c r="F126" s="26"/>
    </row>
    <row r="127" spans="6:6">
      <c r="F127" s="26"/>
    </row>
    <row r="128" spans="6:6">
      <c r="F128" s="26"/>
    </row>
    <row r="129" spans="6:6">
      <c r="F129" s="26"/>
    </row>
    <row r="130" spans="6:6">
      <c r="F130" s="26"/>
    </row>
    <row r="131" spans="6:6">
      <c r="F131" s="26"/>
    </row>
    <row r="132" spans="6:6">
      <c r="F132" s="26"/>
    </row>
    <row r="133" spans="6:6">
      <c r="F133" s="26"/>
    </row>
    <row r="134" spans="6:6">
      <c r="F134" s="26"/>
    </row>
    <row r="135" spans="6:6">
      <c r="F135" s="26"/>
    </row>
    <row r="136" spans="6:6">
      <c r="F136" s="26"/>
    </row>
    <row r="137" spans="6:6">
      <c r="F137" s="26"/>
    </row>
    <row r="138" spans="6:6">
      <c r="F138" s="26"/>
    </row>
    <row r="139" spans="6:6">
      <c r="F139" s="26"/>
    </row>
    <row r="140" spans="6:6">
      <c r="F140" s="26"/>
    </row>
    <row r="141" spans="6:6">
      <c r="F141" s="26"/>
    </row>
    <row r="142" spans="6:6">
      <c r="F142" s="26"/>
    </row>
    <row r="143" spans="6:6">
      <c r="F143" s="26"/>
    </row>
    <row r="144" spans="6:6">
      <c r="F144" s="26"/>
    </row>
    <row r="145" spans="6:6">
      <c r="F145" s="26"/>
    </row>
    <row r="146" spans="6:6">
      <c r="F146" s="26"/>
    </row>
    <row r="147" spans="6:6">
      <c r="F147" s="26"/>
    </row>
    <row r="148" spans="6:6">
      <c r="F148" s="26"/>
    </row>
    <row r="149" spans="6:6">
      <c r="F149" s="26"/>
    </row>
    <row r="150" spans="6:6">
      <c r="F150" s="26"/>
    </row>
    <row r="151" spans="6:6">
      <c r="F151" s="26"/>
    </row>
    <row r="152" spans="6:6">
      <c r="F152" s="26"/>
    </row>
    <row r="153" spans="6:6">
      <c r="F153" s="26"/>
    </row>
    <row r="154" spans="6:6">
      <c r="F154" s="26"/>
    </row>
    <row r="155" spans="6:6">
      <c r="F155" s="26"/>
    </row>
    <row r="156" spans="6:6">
      <c r="F156" s="26"/>
    </row>
    <row r="157" spans="6:6">
      <c r="F157" s="26"/>
    </row>
    <row r="158" spans="6:6">
      <c r="F158" s="26"/>
    </row>
    <row r="159" spans="6:6">
      <c r="F159" s="26"/>
    </row>
    <row r="160" spans="6:6">
      <c r="F160" s="26"/>
    </row>
    <row r="161" spans="6:6">
      <c r="F161" s="26"/>
    </row>
    <row r="162" spans="6:6">
      <c r="F162" s="26"/>
    </row>
    <row r="163" spans="6:6">
      <c r="F163" s="26"/>
    </row>
    <row r="164" spans="6:6">
      <c r="F164" s="26"/>
    </row>
    <row r="165" spans="6:6">
      <c r="F165" s="26"/>
    </row>
    <row r="166" spans="6:6">
      <c r="F166" s="26"/>
    </row>
    <row r="167" spans="6:6">
      <c r="F167" s="26"/>
    </row>
    <row r="168" spans="6:6">
      <c r="F168" s="26"/>
    </row>
    <row r="169" spans="6:6">
      <c r="F169" s="26"/>
    </row>
    <row r="170" spans="6:6">
      <c r="F170" s="26"/>
    </row>
    <row r="171" spans="6:6">
      <c r="F171" s="26"/>
    </row>
    <row r="172" spans="6:6">
      <c r="F172" s="26"/>
    </row>
    <row r="173" spans="6:6">
      <c r="F173" s="26"/>
    </row>
    <row r="174" spans="6:6">
      <c r="F174" s="26"/>
    </row>
    <row r="175" spans="6:6">
      <c r="F175" s="26"/>
    </row>
    <row r="176" spans="6:6">
      <c r="F176" s="26"/>
    </row>
    <row r="177" spans="6:6">
      <c r="F177" s="26"/>
    </row>
    <row r="178" spans="6:6">
      <c r="F178" s="26"/>
    </row>
    <row r="179" spans="6:6">
      <c r="F179" s="26"/>
    </row>
    <row r="180" spans="6:6">
      <c r="F180" s="26"/>
    </row>
    <row r="181" spans="6:6">
      <c r="F181" s="26"/>
    </row>
    <row r="182" spans="6:6">
      <c r="F182" s="26"/>
    </row>
    <row r="183" spans="6:6">
      <c r="F183" s="26"/>
    </row>
    <row r="184" spans="6:6">
      <c r="F184" s="26"/>
    </row>
    <row r="185" spans="6:6">
      <c r="F185" s="26"/>
    </row>
    <row r="186" spans="6:6">
      <c r="F186" s="26"/>
    </row>
    <row r="187" spans="6:6">
      <c r="F187" s="26"/>
    </row>
    <row r="188" spans="6:6">
      <c r="F188" s="26"/>
    </row>
    <row r="189" spans="6:6">
      <c r="F189" s="26"/>
    </row>
    <row r="190" spans="6:6">
      <c r="F190" s="26"/>
    </row>
    <row r="191" spans="6:6">
      <c r="F191" s="26"/>
    </row>
    <row r="192" spans="6:6">
      <c r="F192" s="26"/>
    </row>
    <row r="193" spans="6:6">
      <c r="F193" s="26"/>
    </row>
    <row r="194" spans="6:6">
      <c r="F194" s="26"/>
    </row>
    <row r="195" spans="6:6">
      <c r="F195" s="26"/>
    </row>
    <row r="196" spans="6:6">
      <c r="F196" s="26"/>
    </row>
    <row r="197" spans="6:6">
      <c r="F197" s="26"/>
    </row>
    <row r="198" spans="6:6">
      <c r="F198" s="26"/>
    </row>
    <row r="199" spans="6:6">
      <c r="F199" s="26"/>
    </row>
    <row r="200" spans="6:6">
      <c r="F200" s="26"/>
    </row>
    <row r="201" spans="6:6">
      <c r="F201" s="26"/>
    </row>
    <row r="202" spans="6:6">
      <c r="F202" s="26"/>
    </row>
    <row r="203" spans="6:6">
      <c r="F203" s="26"/>
    </row>
    <row r="204" spans="6:6">
      <c r="F204" s="26"/>
    </row>
    <row r="205" spans="6:6">
      <c r="F205" s="26"/>
    </row>
    <row r="206" spans="6:6">
      <c r="F206" s="26"/>
    </row>
    <row r="207" spans="6:6">
      <c r="F207" s="26"/>
    </row>
    <row r="208" spans="6:6">
      <c r="F208" s="26"/>
    </row>
    <row r="209" spans="6:6">
      <c r="F209" s="26"/>
    </row>
    <row r="210" spans="6:6">
      <c r="F210" s="26"/>
    </row>
    <row r="211" spans="6:6">
      <c r="F211" s="26"/>
    </row>
    <row r="212" spans="6:6">
      <c r="F212" s="26"/>
    </row>
    <row r="213" spans="6:6">
      <c r="F213" s="26"/>
    </row>
    <row r="214" spans="6:6">
      <c r="F214" s="26"/>
    </row>
    <row r="215" spans="6:6">
      <c r="F215" s="26"/>
    </row>
    <row r="216" spans="6:6">
      <c r="F216" s="26"/>
    </row>
    <row r="217" spans="6:6">
      <c r="F217" s="26"/>
    </row>
    <row r="218" spans="6:6">
      <c r="F218" s="26"/>
    </row>
    <row r="219" spans="6:6">
      <c r="F219" s="26"/>
    </row>
    <row r="220" spans="6:6">
      <c r="F220" s="26"/>
    </row>
    <row r="221" spans="6:6">
      <c r="F221" s="26"/>
    </row>
    <row r="222" spans="6:6">
      <c r="F222" s="26"/>
    </row>
    <row r="223" spans="6:6">
      <c r="F223" s="26"/>
    </row>
    <row r="224" spans="6:6">
      <c r="F224" s="26"/>
    </row>
    <row r="225" spans="6:6">
      <c r="F225" s="26"/>
    </row>
    <row r="226" spans="6:6">
      <c r="F226" s="26"/>
    </row>
    <row r="227" spans="6:6">
      <c r="F227" s="26"/>
    </row>
    <row r="228" spans="6:6">
      <c r="F228" s="26"/>
    </row>
    <row r="229" spans="6:6">
      <c r="F229" s="26"/>
    </row>
    <row r="230" spans="6:6">
      <c r="F230" s="26"/>
    </row>
    <row r="231" spans="6:6">
      <c r="F231" s="26"/>
    </row>
    <row r="232" spans="6:6">
      <c r="F232" s="26"/>
    </row>
    <row r="233" spans="6:6">
      <c r="F233" s="26"/>
    </row>
    <row r="234" spans="6:6">
      <c r="F234" s="26"/>
    </row>
    <row r="235" spans="6:6">
      <c r="F235" s="26"/>
    </row>
    <row r="236" spans="6:6">
      <c r="F236" s="26"/>
    </row>
    <row r="237" spans="6:6">
      <c r="F237" s="26"/>
    </row>
    <row r="238" spans="6:6">
      <c r="F238" s="26"/>
    </row>
    <row r="239" spans="6:6">
      <c r="F239" s="26"/>
    </row>
    <row r="240" spans="6:6">
      <c r="F240" s="26"/>
    </row>
    <row r="241" spans="6:6">
      <c r="F241" s="26"/>
    </row>
    <row r="242" spans="6:6">
      <c r="F242" s="26"/>
    </row>
    <row r="243" spans="6:6">
      <c r="F243" s="26"/>
    </row>
    <row r="244" spans="6:6">
      <c r="F244" s="26"/>
    </row>
    <row r="245" spans="6:6">
      <c r="F245" s="26"/>
    </row>
    <row r="246" spans="6:6">
      <c r="F246" s="26"/>
    </row>
    <row r="247" spans="6:6">
      <c r="F247" s="26"/>
    </row>
    <row r="248" spans="6:6">
      <c r="F248" s="26"/>
    </row>
    <row r="249" spans="6:6">
      <c r="F249" s="26"/>
    </row>
    <row r="250" spans="6:6">
      <c r="F250" s="26"/>
    </row>
    <row r="251" spans="6:6">
      <c r="F251" s="26"/>
    </row>
    <row r="252" spans="6:6">
      <c r="F252" s="26"/>
    </row>
    <row r="253" spans="6:6">
      <c r="F253" s="26"/>
    </row>
    <row r="254" spans="6:6">
      <c r="F254" s="26"/>
    </row>
    <row r="255" spans="6:6">
      <c r="F255" s="26"/>
    </row>
    <row r="256" spans="6:6">
      <c r="F256" s="26"/>
    </row>
    <row r="257" spans="6:6">
      <c r="F257" s="26"/>
    </row>
    <row r="258" spans="6:6">
      <c r="F258" s="26"/>
    </row>
    <row r="259" spans="6:6">
      <c r="F259" s="26"/>
    </row>
    <row r="260" spans="6:6">
      <c r="F260" s="26"/>
    </row>
    <row r="261" spans="6:6">
      <c r="F261" s="26"/>
    </row>
    <row r="262" spans="6:6">
      <c r="F262" s="26"/>
    </row>
    <row r="263" spans="6:6">
      <c r="F263" s="26"/>
    </row>
    <row r="264" spans="6:6">
      <c r="F264" s="26"/>
    </row>
    <row r="265" spans="6:6">
      <c r="F265" s="26"/>
    </row>
    <row r="266" spans="6:6">
      <c r="F266" s="26"/>
    </row>
    <row r="267" spans="6:6">
      <c r="F267" s="26"/>
    </row>
    <row r="268" spans="6:6">
      <c r="F268" s="26"/>
    </row>
    <row r="269" spans="6:6">
      <c r="F269" s="26"/>
    </row>
    <row r="270" spans="6:6">
      <c r="F270" s="26"/>
    </row>
    <row r="271" spans="6:6">
      <c r="F271" s="26"/>
    </row>
    <row r="272" spans="6:6">
      <c r="F272" s="26"/>
    </row>
    <row r="273" spans="6:6">
      <c r="F273" s="26"/>
    </row>
    <row r="274" spans="6:6">
      <c r="F274" s="26"/>
    </row>
    <row r="275" spans="6:6">
      <c r="F275" s="26"/>
    </row>
    <row r="276" spans="6:6">
      <c r="F276" s="26"/>
    </row>
    <row r="277" spans="6:6">
      <c r="F277" s="26"/>
    </row>
    <row r="278" spans="6:6">
      <c r="F278" s="26"/>
    </row>
    <row r="279" spans="6:6">
      <c r="F279" s="26"/>
    </row>
    <row r="280" spans="6:6">
      <c r="F280" s="26"/>
    </row>
    <row r="281" spans="6:6">
      <c r="F281" s="26"/>
    </row>
    <row r="282" spans="6:6">
      <c r="F282" s="26"/>
    </row>
    <row r="283" spans="6:6">
      <c r="F283" s="26"/>
    </row>
    <row r="284" spans="6:6">
      <c r="F284" s="26"/>
    </row>
    <row r="285" spans="6:6">
      <c r="F285" s="26"/>
    </row>
    <row r="286" spans="6:6">
      <c r="F286" s="26"/>
    </row>
    <row r="287" spans="6:6">
      <c r="F287" s="26"/>
    </row>
    <row r="288" spans="6:6">
      <c r="F288" s="26"/>
    </row>
    <row r="289" spans="6:6">
      <c r="F289" s="26"/>
    </row>
    <row r="290" spans="6:6">
      <c r="F290" s="26"/>
    </row>
    <row r="291" spans="6:6">
      <c r="F291" s="26"/>
    </row>
    <row r="292" spans="6:6">
      <c r="F292" s="26"/>
    </row>
    <row r="293" spans="6:6">
      <c r="F293" s="26"/>
    </row>
    <row r="294" spans="6:6">
      <c r="F294" s="26"/>
    </row>
    <row r="295" spans="6:6">
      <c r="F295" s="26"/>
    </row>
    <row r="296" spans="6:6">
      <c r="F296" s="26"/>
    </row>
    <row r="297" spans="6:6">
      <c r="F297" s="26"/>
    </row>
    <row r="298" spans="6:6">
      <c r="F298" s="26"/>
    </row>
    <row r="299" spans="6:6">
      <c r="F299" s="26"/>
    </row>
    <row r="300" spans="6:6">
      <c r="F300" s="26"/>
    </row>
    <row r="301" spans="6:6">
      <c r="F301" s="26"/>
    </row>
    <row r="302" spans="6:6">
      <c r="F302" s="26"/>
    </row>
    <row r="303" spans="6:6">
      <c r="F303" s="26"/>
    </row>
    <row r="304" spans="6:6">
      <c r="F304" s="26"/>
    </row>
    <row r="305" spans="6:6">
      <c r="F305" s="26"/>
    </row>
    <row r="306" spans="6:6">
      <c r="F306" s="26"/>
    </row>
    <row r="307" spans="6:6">
      <c r="F307" s="26"/>
    </row>
    <row r="308" spans="6:6">
      <c r="F308" s="26"/>
    </row>
    <row r="309" spans="6:6">
      <c r="F309" s="26"/>
    </row>
    <row r="310" spans="6:6">
      <c r="F310" s="26"/>
    </row>
    <row r="311" spans="6:6">
      <c r="F311" s="26"/>
    </row>
    <row r="312" spans="6:6">
      <c r="F312" s="26"/>
    </row>
    <row r="313" spans="6:6">
      <c r="F313" s="26"/>
    </row>
    <row r="314" spans="6:6">
      <c r="F314" s="26"/>
    </row>
    <row r="315" spans="6:6">
      <c r="F315" s="26"/>
    </row>
    <row r="316" spans="6:6">
      <c r="F316" s="26"/>
    </row>
    <row r="317" spans="6:6">
      <c r="F317" s="26"/>
    </row>
    <row r="318" spans="6:6">
      <c r="F318" s="26"/>
    </row>
    <row r="319" spans="6:6">
      <c r="F319" s="26"/>
    </row>
    <row r="320" spans="6:6">
      <c r="F320" s="26"/>
    </row>
    <row r="321" spans="6:6">
      <c r="F321" s="26"/>
    </row>
    <row r="322" spans="6:6">
      <c r="F322" s="26"/>
    </row>
    <row r="323" spans="6:6">
      <c r="F323" s="26"/>
    </row>
    <row r="324" spans="6:6">
      <c r="F324" s="26"/>
    </row>
    <row r="325" spans="6:6">
      <c r="F325" s="26"/>
    </row>
    <row r="326" spans="6:6">
      <c r="F326" s="26"/>
    </row>
    <row r="327" spans="6:6">
      <c r="F327" s="26"/>
    </row>
    <row r="328" spans="6:6">
      <c r="F328" s="26"/>
    </row>
    <row r="329" spans="6:6">
      <c r="F329" s="26"/>
    </row>
    <row r="330" spans="6:6">
      <c r="F330" s="26"/>
    </row>
    <row r="331" spans="6:6">
      <c r="F331" s="26"/>
    </row>
    <row r="332" spans="6:6">
      <c r="F332" s="26"/>
    </row>
    <row r="333" spans="6:6">
      <c r="F333" s="26"/>
    </row>
    <row r="334" spans="6:6">
      <c r="F334" s="26"/>
    </row>
    <row r="335" spans="6:6">
      <c r="F335" s="26"/>
    </row>
    <row r="336" spans="6:6">
      <c r="F336" s="26"/>
    </row>
    <row r="337" spans="6:6">
      <c r="F337" s="26"/>
    </row>
    <row r="338" spans="6:6">
      <c r="F338" s="26"/>
    </row>
    <row r="339" spans="6:6">
      <c r="F339" s="26"/>
    </row>
    <row r="340" spans="6:6">
      <c r="F340" s="26"/>
    </row>
    <row r="341" spans="6:6">
      <c r="F341" s="26"/>
    </row>
    <row r="342" spans="6:6">
      <c r="F342" s="26"/>
    </row>
    <row r="343" spans="6:6">
      <c r="F343" s="26"/>
    </row>
    <row r="344" spans="6:6">
      <c r="F344" s="26"/>
    </row>
    <row r="345" spans="6:6">
      <c r="F345" s="26"/>
    </row>
    <row r="346" spans="6:6">
      <c r="F346" s="26"/>
    </row>
    <row r="347" spans="6:6">
      <c r="F347" s="26"/>
    </row>
    <row r="348" spans="6:6">
      <c r="F348" s="26"/>
    </row>
    <row r="349" spans="6:6">
      <c r="F349" s="26"/>
    </row>
    <row r="350" spans="6:6">
      <c r="F350" s="26"/>
    </row>
    <row r="351" spans="6:6">
      <c r="F351" s="26"/>
    </row>
    <row r="352" spans="6:6">
      <c r="F352" s="26"/>
    </row>
    <row r="353" spans="6:6">
      <c r="F353" s="26"/>
    </row>
    <row r="354" spans="6:6">
      <c r="F354" s="26"/>
    </row>
    <row r="355" spans="6:6">
      <c r="F355" s="26"/>
    </row>
    <row r="356" spans="6:6">
      <c r="F356" s="26"/>
    </row>
    <row r="357" spans="6:6">
      <c r="F357" s="26"/>
    </row>
    <row r="358" spans="6:6">
      <c r="F358" s="26"/>
    </row>
    <row r="359" spans="6:6">
      <c r="F359" s="26"/>
    </row>
    <row r="360" spans="6:6">
      <c r="F360" s="26"/>
    </row>
    <row r="361" spans="6:6">
      <c r="F361" s="26"/>
    </row>
    <row r="362" spans="6:6">
      <c r="F362" s="26"/>
    </row>
    <row r="363" spans="6:6">
      <c r="F363" s="26"/>
    </row>
    <row r="364" spans="6:6">
      <c r="F364" s="26"/>
    </row>
    <row r="365" spans="6:6">
      <c r="F365" s="26"/>
    </row>
    <row r="366" spans="6:6">
      <c r="F366" s="26"/>
    </row>
    <row r="367" spans="6:6">
      <c r="F367" s="26"/>
    </row>
    <row r="368" spans="6:6">
      <c r="F368" s="26"/>
    </row>
    <row r="369" spans="6:6">
      <c r="F369" s="26"/>
    </row>
    <row r="370" spans="6:6">
      <c r="F370" s="26"/>
    </row>
    <row r="371" spans="6:6">
      <c r="F371" s="26"/>
    </row>
    <row r="372" spans="6:6">
      <c r="F372" s="26"/>
    </row>
    <row r="373" spans="6:6">
      <c r="F373" s="26"/>
    </row>
    <row r="374" spans="6:6">
      <c r="F374" s="26"/>
    </row>
    <row r="375" spans="6:6">
      <c r="F375" s="26"/>
    </row>
    <row r="376" spans="6:6">
      <c r="F376" s="26"/>
    </row>
    <row r="377" spans="6:6">
      <c r="F377" s="26"/>
    </row>
    <row r="378" spans="6:6">
      <c r="F378" s="26"/>
    </row>
    <row r="379" spans="6:6">
      <c r="F379" s="26"/>
    </row>
    <row r="380" spans="6:6">
      <c r="F380" s="26"/>
    </row>
    <row r="381" spans="6:6">
      <c r="F381" s="26"/>
    </row>
    <row r="382" spans="6:6">
      <c r="F382" s="26"/>
    </row>
    <row r="383" spans="6:6">
      <c r="F383" s="26"/>
    </row>
    <row r="384" spans="6:6">
      <c r="F384" s="26"/>
    </row>
    <row r="385" spans="6:6">
      <c r="F385" s="26"/>
    </row>
    <row r="386" spans="6:6">
      <c r="F386" s="26"/>
    </row>
    <row r="387" spans="6:6">
      <c r="F387" s="26"/>
    </row>
    <row r="388" spans="6:6">
      <c r="F388" s="26"/>
    </row>
    <row r="389" spans="6:6">
      <c r="F389" s="26"/>
    </row>
    <row r="390" spans="6:6">
      <c r="F390" s="26"/>
    </row>
    <row r="391" spans="6:6">
      <c r="F391" s="26"/>
    </row>
    <row r="392" spans="6:6">
      <c r="F392" s="26"/>
    </row>
    <row r="393" spans="6:6">
      <c r="F393" s="26"/>
    </row>
    <row r="394" spans="6:6">
      <c r="F394" s="26"/>
    </row>
    <row r="395" spans="6:6">
      <c r="F395" s="26"/>
    </row>
    <row r="396" spans="6:6">
      <c r="F396" s="26"/>
    </row>
    <row r="397" spans="6:6">
      <c r="F397" s="26"/>
    </row>
    <row r="398" spans="6:6">
      <c r="F398" s="26"/>
    </row>
    <row r="399" spans="6:6">
      <c r="F399" s="26"/>
    </row>
    <row r="400" spans="6:6">
      <c r="F400" s="26"/>
    </row>
    <row r="401" spans="6:6">
      <c r="F401" s="26"/>
    </row>
    <row r="402" spans="6:6">
      <c r="F402" s="26"/>
    </row>
    <row r="403" spans="6:6">
      <c r="F403" s="26"/>
    </row>
    <row r="404" spans="6:6">
      <c r="F404" s="26"/>
    </row>
    <row r="405" spans="6:6">
      <c r="F405" s="26"/>
    </row>
    <row r="406" spans="6:6">
      <c r="F406" s="26"/>
    </row>
    <row r="407" spans="6:6">
      <c r="F407" s="26"/>
    </row>
    <row r="408" spans="6:6">
      <c r="F408" s="26"/>
    </row>
    <row r="409" spans="6:6">
      <c r="F409" s="26"/>
    </row>
    <row r="410" spans="6:6">
      <c r="F410" s="26"/>
    </row>
    <row r="411" spans="6:6">
      <c r="F411" s="26"/>
    </row>
    <row r="412" spans="6:6">
      <c r="F412" s="26"/>
    </row>
    <row r="413" spans="6:6">
      <c r="F413" s="26"/>
    </row>
    <row r="414" spans="6:6">
      <c r="F414" s="26"/>
    </row>
    <row r="415" spans="6:6">
      <c r="F415" s="26"/>
    </row>
    <row r="416" spans="6:6">
      <c r="F416" s="26"/>
    </row>
    <row r="417" spans="6:6">
      <c r="F417" s="26"/>
    </row>
    <row r="418" spans="6:6">
      <c r="F418" s="26"/>
    </row>
    <row r="419" spans="6:6">
      <c r="F419" s="26"/>
    </row>
    <row r="420" spans="6:6">
      <c r="F420" s="26"/>
    </row>
    <row r="421" spans="6:6">
      <c r="F421" s="26"/>
    </row>
    <row r="422" spans="6:6">
      <c r="F422" s="26"/>
    </row>
    <row r="423" spans="6:6">
      <c r="F423" s="26"/>
    </row>
    <row r="424" spans="6:6">
      <c r="F424" s="26"/>
    </row>
    <row r="425" spans="6:6">
      <c r="F425" s="26"/>
    </row>
    <row r="426" spans="6:6">
      <c r="F426" s="26"/>
    </row>
    <row r="427" spans="6:6">
      <c r="F427" s="26"/>
    </row>
    <row r="428" spans="6:6">
      <c r="F428" s="26"/>
    </row>
    <row r="429" spans="6:6">
      <c r="F429" s="26"/>
    </row>
    <row r="430" spans="6:6">
      <c r="F430" s="26"/>
    </row>
    <row r="431" spans="6:6">
      <c r="F431" s="26"/>
    </row>
    <row r="432" spans="6:6">
      <c r="F432" s="26"/>
    </row>
    <row r="433" spans="6:6">
      <c r="F433" s="26"/>
    </row>
    <row r="434" spans="6:6">
      <c r="F434" s="26"/>
    </row>
    <row r="435" spans="6:6">
      <c r="F435" s="26"/>
    </row>
    <row r="436" spans="6:6">
      <c r="F436" s="26"/>
    </row>
    <row r="437" spans="6:6">
      <c r="F437" s="26"/>
    </row>
    <row r="438" spans="6:6">
      <c r="F438" s="26"/>
    </row>
    <row r="439" spans="6:6">
      <c r="F439" s="26"/>
    </row>
    <row r="440" spans="6:6">
      <c r="F440" s="26"/>
    </row>
    <row r="441" spans="6:6">
      <c r="F441" s="26"/>
    </row>
    <row r="442" spans="6:6">
      <c r="F442" s="26"/>
    </row>
    <row r="443" spans="6:6">
      <c r="F443" s="26"/>
    </row>
    <row r="444" spans="6:6">
      <c r="F444" s="26"/>
    </row>
    <row r="445" spans="6:6">
      <c r="F445" s="26"/>
    </row>
    <row r="446" spans="6:6">
      <c r="F446" s="26"/>
    </row>
    <row r="447" spans="6:6">
      <c r="F447" s="26"/>
    </row>
    <row r="448" spans="6:6">
      <c r="F448" s="26"/>
    </row>
    <row r="449" spans="6:6">
      <c r="F449" s="26"/>
    </row>
    <row r="450" spans="6:6">
      <c r="F450" s="26"/>
    </row>
    <row r="451" spans="6:6">
      <c r="F451" s="26"/>
    </row>
    <row r="452" spans="6:6">
      <c r="F452" s="26"/>
    </row>
    <row r="453" spans="6:6">
      <c r="F453" s="26"/>
    </row>
    <row r="454" spans="6:6">
      <c r="F454" s="26"/>
    </row>
    <row r="455" spans="6:6">
      <c r="F455" s="26"/>
    </row>
    <row r="456" spans="6:6">
      <c r="F456" s="26"/>
    </row>
    <row r="457" spans="6:6">
      <c r="F457" s="26"/>
    </row>
    <row r="458" spans="6:6">
      <c r="F458" s="26"/>
    </row>
    <row r="459" spans="6:6">
      <c r="F459" s="26"/>
    </row>
    <row r="460" spans="6:6">
      <c r="F460" s="26"/>
    </row>
    <row r="461" spans="6:6">
      <c r="F461" s="26"/>
    </row>
    <row r="462" spans="6:6">
      <c r="F462" s="26"/>
    </row>
    <row r="463" spans="6:6">
      <c r="F463" s="26"/>
    </row>
    <row r="464" spans="6:6">
      <c r="F464" s="26"/>
    </row>
    <row r="465" spans="6:6">
      <c r="F465" s="26"/>
    </row>
    <row r="466" spans="6:6">
      <c r="F466" s="26"/>
    </row>
    <row r="467" spans="6:6">
      <c r="F467" s="26"/>
    </row>
    <row r="468" spans="6:6">
      <c r="F468" s="26"/>
    </row>
    <row r="469" spans="6:6">
      <c r="F469" s="26"/>
    </row>
    <row r="470" spans="6:6">
      <c r="F470" s="26"/>
    </row>
    <row r="471" spans="6:6">
      <c r="F471" s="26"/>
    </row>
    <row r="472" spans="6:6">
      <c r="F472" s="26"/>
    </row>
    <row r="473" spans="6:6">
      <c r="F473" s="26"/>
    </row>
    <row r="474" spans="6:6">
      <c r="F474" s="26"/>
    </row>
    <row r="475" spans="6:6">
      <c r="F475" s="26"/>
    </row>
    <row r="476" spans="6:6">
      <c r="F476" s="26"/>
    </row>
    <row r="477" spans="6:6">
      <c r="F477" s="26"/>
    </row>
    <row r="478" spans="6:6">
      <c r="F478" s="26"/>
    </row>
    <row r="479" spans="6:6">
      <c r="F479" s="26"/>
    </row>
    <row r="480" spans="6:6">
      <c r="F480" s="26"/>
    </row>
    <row r="481" spans="6:6">
      <c r="F481" s="26"/>
    </row>
    <row r="482" spans="6:6">
      <c r="F482" s="26"/>
    </row>
    <row r="483" spans="6:6">
      <c r="F483" s="26"/>
    </row>
    <row r="484" spans="6:6">
      <c r="F484" s="26"/>
    </row>
    <row r="485" spans="6:6">
      <c r="F485" s="26"/>
    </row>
    <row r="486" spans="6:6">
      <c r="F486" s="26"/>
    </row>
    <row r="487" spans="6:6">
      <c r="F487" s="26"/>
    </row>
    <row r="488" spans="6:6">
      <c r="F488" s="26"/>
    </row>
    <row r="489" spans="6:6">
      <c r="F489" s="26"/>
    </row>
    <row r="490" spans="6:6">
      <c r="F490" s="26"/>
    </row>
    <row r="491" spans="6:6">
      <c r="F491" s="26"/>
    </row>
    <row r="492" spans="6:6">
      <c r="F492" s="26"/>
    </row>
    <row r="493" spans="6:6">
      <c r="F493" s="26"/>
    </row>
    <row r="494" spans="6:6">
      <c r="F494" s="26"/>
    </row>
    <row r="495" spans="6:6">
      <c r="F495" s="26"/>
    </row>
    <row r="496" spans="6:6">
      <c r="F496" s="26"/>
    </row>
    <row r="497" spans="6:6">
      <c r="F497" s="26"/>
    </row>
    <row r="498" spans="6:6">
      <c r="F498" s="26"/>
    </row>
    <row r="499" spans="6:6">
      <c r="F499" s="26"/>
    </row>
    <row r="500" spans="6:6">
      <c r="F500" s="26"/>
    </row>
    <row r="501" spans="6:6">
      <c r="F501" s="26"/>
    </row>
    <row r="502" spans="6:6">
      <c r="F502" s="26"/>
    </row>
    <row r="503" spans="6:6">
      <c r="F503" s="26"/>
    </row>
    <row r="504" spans="6:6">
      <c r="F504" s="26"/>
    </row>
    <row r="505" spans="6:6">
      <c r="F505" s="26"/>
    </row>
    <row r="506" spans="6:6">
      <c r="F506" s="26"/>
    </row>
    <row r="507" spans="6:6">
      <c r="F507" s="26"/>
    </row>
    <row r="508" spans="6:6">
      <c r="F508" s="26"/>
    </row>
    <row r="509" spans="6:6">
      <c r="F509" s="26"/>
    </row>
    <row r="510" spans="6:6">
      <c r="F510" s="26"/>
    </row>
    <row r="511" spans="6:6">
      <c r="F511" s="26"/>
    </row>
    <row r="512" spans="6:6">
      <c r="F512" s="26"/>
    </row>
    <row r="513" spans="6:6">
      <c r="F513" s="26"/>
    </row>
    <row r="514" spans="6:6">
      <c r="F514" s="26"/>
    </row>
    <row r="515" spans="6:6">
      <c r="F515" s="26"/>
    </row>
    <row r="516" spans="6:6">
      <c r="F516" s="26"/>
    </row>
    <row r="517" spans="6:6">
      <c r="F517" s="26"/>
    </row>
    <row r="518" spans="6:6">
      <c r="F518" s="26"/>
    </row>
    <row r="519" spans="6:6">
      <c r="F519" s="26"/>
    </row>
    <row r="520" spans="6:6">
      <c r="F520" s="26"/>
    </row>
    <row r="521" spans="6:6">
      <c r="F521" s="26"/>
    </row>
    <row r="522" spans="6:6">
      <c r="F522" s="26"/>
    </row>
    <row r="523" spans="6:6">
      <c r="F523" s="26"/>
    </row>
    <row r="524" spans="6:6">
      <c r="F524" s="26"/>
    </row>
    <row r="525" spans="6:6">
      <c r="F525" s="26"/>
    </row>
    <row r="526" spans="6:6">
      <c r="F526" s="26"/>
    </row>
    <row r="527" spans="6:6">
      <c r="F527" s="26"/>
    </row>
    <row r="528" spans="6:6">
      <c r="F528" s="26"/>
    </row>
    <row r="529" spans="6:6">
      <c r="F529" s="26"/>
    </row>
    <row r="530" spans="6:6">
      <c r="F530" s="26"/>
    </row>
    <row r="531" spans="6:6">
      <c r="F531" s="26"/>
    </row>
    <row r="532" spans="6:6">
      <c r="F532" s="26"/>
    </row>
    <row r="533" spans="6:6">
      <c r="F533" s="26"/>
    </row>
    <row r="534" spans="6:6">
      <c r="F534" s="26"/>
    </row>
    <row r="535" spans="6:6">
      <c r="F535" s="26"/>
    </row>
    <row r="536" spans="6:6">
      <c r="F536" s="26"/>
    </row>
    <row r="537" spans="6:6">
      <c r="F537" s="26"/>
    </row>
    <row r="538" spans="6:6">
      <c r="F538" s="26"/>
    </row>
    <row r="539" spans="6:6">
      <c r="F539" s="26"/>
    </row>
    <row r="540" spans="6:6">
      <c r="F540" s="26"/>
    </row>
    <row r="541" spans="6:6">
      <c r="F541" s="26"/>
    </row>
    <row r="542" spans="6:6">
      <c r="F542" s="26"/>
    </row>
    <row r="543" spans="6:6">
      <c r="F543" s="26"/>
    </row>
    <row r="544" spans="6:6">
      <c r="F544" s="26"/>
    </row>
    <row r="545" spans="6:6">
      <c r="F545" s="26"/>
    </row>
    <row r="546" spans="6:6">
      <c r="F546" s="26"/>
    </row>
    <row r="547" spans="6:6">
      <c r="F547" s="26"/>
    </row>
    <row r="548" spans="6:6">
      <c r="F548" s="26"/>
    </row>
    <row r="549" spans="6:6">
      <c r="F549" s="26"/>
    </row>
    <row r="550" spans="6:6">
      <c r="F550" s="26"/>
    </row>
    <row r="551" spans="6:6">
      <c r="F551" s="26"/>
    </row>
    <row r="552" spans="6:6">
      <c r="F552" s="26"/>
    </row>
    <row r="553" spans="6:6">
      <c r="F553" s="26"/>
    </row>
    <row r="554" spans="6:6">
      <c r="F554" s="26"/>
    </row>
    <row r="555" spans="6:6">
      <c r="F555" s="26"/>
    </row>
    <row r="556" spans="6:6">
      <c r="F556" s="26"/>
    </row>
    <row r="557" spans="6:6">
      <c r="F557" s="26"/>
    </row>
    <row r="558" spans="6:6">
      <c r="F558" s="26"/>
    </row>
    <row r="559" spans="6:6">
      <c r="F559" s="26"/>
    </row>
    <row r="560" spans="6:6">
      <c r="F560" s="26"/>
    </row>
    <row r="561" spans="6:6">
      <c r="F561" s="26"/>
    </row>
    <row r="562" spans="6:6">
      <c r="F562" s="26"/>
    </row>
    <row r="563" spans="6:6">
      <c r="F563" s="26"/>
    </row>
    <row r="564" spans="6:6">
      <c r="F564" s="26"/>
    </row>
    <row r="565" spans="6:6">
      <c r="F565" s="26"/>
    </row>
    <row r="566" spans="6:6">
      <c r="F566" s="26"/>
    </row>
    <row r="567" spans="6:6">
      <c r="F567" s="26"/>
    </row>
    <row r="568" spans="6:6">
      <c r="F568" s="26"/>
    </row>
    <row r="569" spans="6:6">
      <c r="F569" s="26"/>
    </row>
    <row r="570" spans="6:6">
      <c r="F570" s="26"/>
    </row>
    <row r="571" spans="6:6">
      <c r="F571" s="26"/>
    </row>
    <row r="572" spans="6:6">
      <c r="F572" s="26"/>
    </row>
    <row r="573" spans="6:6">
      <c r="F573" s="26"/>
    </row>
    <row r="574" spans="6:6">
      <c r="F574" s="26"/>
    </row>
    <row r="575" spans="6:6">
      <c r="F575" s="26"/>
    </row>
    <row r="576" spans="6:6">
      <c r="F576" s="26"/>
    </row>
    <row r="577" spans="6:6">
      <c r="F577" s="26"/>
    </row>
    <row r="578" spans="6:6">
      <c r="F578" s="26"/>
    </row>
    <row r="579" spans="6:6">
      <c r="F579" s="26"/>
    </row>
    <row r="580" spans="6:6">
      <c r="F580" s="26"/>
    </row>
    <row r="581" spans="6:6">
      <c r="F581" s="26"/>
    </row>
    <row r="582" spans="6:6">
      <c r="F582" s="26"/>
    </row>
    <row r="583" spans="6:6">
      <c r="F583" s="26"/>
    </row>
    <row r="584" spans="6:6">
      <c r="F584" s="26"/>
    </row>
    <row r="585" spans="6:6">
      <c r="F585" s="26"/>
    </row>
    <row r="586" spans="6:6">
      <c r="F586" s="26"/>
    </row>
    <row r="587" spans="6:6">
      <c r="F587" s="26"/>
    </row>
    <row r="588" spans="6:6">
      <c r="F588" s="26"/>
    </row>
    <row r="589" spans="6:6">
      <c r="F589" s="26"/>
    </row>
    <row r="590" spans="6:6">
      <c r="F590" s="26"/>
    </row>
    <row r="591" spans="6:6">
      <c r="F591" s="26"/>
    </row>
    <row r="592" spans="6:6">
      <c r="F592" s="26"/>
    </row>
    <row r="593" spans="6:6">
      <c r="F593" s="26"/>
    </row>
    <row r="594" spans="6:6">
      <c r="F594" s="26"/>
    </row>
    <row r="595" spans="6:6">
      <c r="F595" s="26"/>
    </row>
    <row r="596" spans="6:6">
      <c r="F596" s="26"/>
    </row>
    <row r="597" spans="6:6">
      <c r="F597" s="26"/>
    </row>
    <row r="598" spans="6:6">
      <c r="F598" s="26"/>
    </row>
    <row r="599" spans="6:6">
      <c r="F599" s="26"/>
    </row>
    <row r="600" spans="6:6">
      <c r="F600" s="26"/>
    </row>
    <row r="601" spans="6:6">
      <c r="F601" s="26"/>
    </row>
    <row r="602" spans="6:6">
      <c r="F602" s="26"/>
    </row>
    <row r="603" spans="6:6">
      <c r="F603" s="26"/>
    </row>
    <row r="604" spans="6:6">
      <c r="F604" s="26"/>
    </row>
    <row r="605" spans="6:6">
      <c r="F605" s="26"/>
    </row>
    <row r="606" spans="6:6">
      <c r="F606" s="26"/>
    </row>
    <row r="607" spans="6:6">
      <c r="F607" s="26"/>
    </row>
    <row r="608" spans="6:6">
      <c r="F608" s="26"/>
    </row>
    <row r="609" spans="6:6">
      <c r="F609" s="26"/>
    </row>
    <row r="610" spans="6:6">
      <c r="F610" s="26"/>
    </row>
    <row r="611" spans="6:6">
      <c r="F611" s="26"/>
    </row>
    <row r="612" spans="6:6">
      <c r="F612" s="26"/>
    </row>
    <row r="613" spans="6:6">
      <c r="F613" s="26"/>
    </row>
    <row r="614" spans="6:6">
      <c r="F614" s="26"/>
    </row>
    <row r="615" spans="6:6">
      <c r="F615" s="26"/>
    </row>
    <row r="616" spans="6:6">
      <c r="F616" s="26"/>
    </row>
    <row r="617" spans="6:6">
      <c r="F617" s="26"/>
    </row>
    <row r="618" spans="6:6">
      <c r="F618" s="26"/>
    </row>
    <row r="619" spans="6:6">
      <c r="F619" s="26"/>
    </row>
    <row r="620" spans="6:6">
      <c r="F620" s="26"/>
    </row>
    <row r="621" spans="6:6">
      <c r="F621" s="26"/>
    </row>
    <row r="622" spans="6:6">
      <c r="F622" s="26"/>
    </row>
    <row r="623" spans="6:6">
      <c r="F623" s="26"/>
    </row>
    <row r="624" spans="6:6">
      <c r="F624" s="26"/>
    </row>
    <row r="625" spans="6:6">
      <c r="F625" s="26"/>
    </row>
    <row r="626" spans="6:6">
      <c r="F626" s="26"/>
    </row>
    <row r="627" spans="6:6">
      <c r="F627" s="26"/>
    </row>
    <row r="628" spans="6:6">
      <c r="F628" s="26"/>
    </row>
    <row r="629" spans="6:6">
      <c r="F629" s="26"/>
    </row>
    <row r="630" spans="6:6">
      <c r="F630" s="26"/>
    </row>
    <row r="631" spans="6:6">
      <c r="F631" s="26"/>
    </row>
    <row r="632" spans="6:6">
      <c r="F632" s="26"/>
    </row>
    <row r="633" spans="6:6">
      <c r="F633" s="26"/>
    </row>
    <row r="634" spans="6:6">
      <c r="F634" s="26"/>
    </row>
    <row r="635" spans="6:6">
      <c r="F635" s="26"/>
    </row>
    <row r="636" spans="6:6">
      <c r="F636" s="26"/>
    </row>
    <row r="637" spans="6:6">
      <c r="F637" s="26"/>
    </row>
    <row r="638" spans="6:6">
      <c r="F638" s="26"/>
    </row>
    <row r="639" spans="6:6">
      <c r="F639" s="26"/>
    </row>
    <row r="640" spans="6:6">
      <c r="F640" s="26"/>
    </row>
    <row r="641" spans="6:6">
      <c r="F641" s="26"/>
    </row>
    <row r="642" spans="6:6">
      <c r="F642" s="26"/>
    </row>
    <row r="643" spans="6:6">
      <c r="F643" s="26"/>
    </row>
    <row r="644" spans="6:6">
      <c r="F644" s="26"/>
    </row>
    <row r="645" spans="6:6">
      <c r="F645" s="26"/>
    </row>
    <row r="646" spans="6:6">
      <c r="F646" s="26"/>
    </row>
    <row r="647" spans="6:6">
      <c r="F647" s="26"/>
    </row>
    <row r="648" spans="6:6">
      <c r="F648" s="26"/>
    </row>
    <row r="649" spans="6:6">
      <c r="F649" s="26"/>
    </row>
    <row r="650" spans="6:6">
      <c r="F650" s="26"/>
    </row>
    <row r="651" spans="6:6">
      <c r="F651" s="26"/>
    </row>
    <row r="652" spans="6:6">
      <c r="F652" s="26"/>
    </row>
    <row r="653" spans="6:6">
      <c r="F653" s="26"/>
    </row>
    <row r="654" spans="6:6">
      <c r="F654" s="26"/>
    </row>
    <row r="655" spans="6:6">
      <c r="F655" s="26"/>
    </row>
    <row r="656" spans="6:6">
      <c r="F656" s="26"/>
    </row>
    <row r="657" spans="6:6">
      <c r="F657" s="26"/>
    </row>
    <row r="658" spans="6:6">
      <c r="F658" s="26"/>
    </row>
    <row r="659" spans="6:6">
      <c r="F659" s="26"/>
    </row>
    <row r="660" spans="6:6">
      <c r="F660" s="26"/>
    </row>
    <row r="661" spans="6:6">
      <c r="F661" s="26"/>
    </row>
    <row r="662" spans="6:6">
      <c r="F662" s="26"/>
    </row>
    <row r="663" spans="6:6">
      <c r="F663" s="26"/>
    </row>
    <row r="664" spans="6:6">
      <c r="F664" s="26"/>
    </row>
    <row r="665" spans="6:6">
      <c r="F665" s="26"/>
    </row>
    <row r="666" spans="6:6">
      <c r="F666" s="26"/>
    </row>
    <row r="667" spans="6:6">
      <c r="F667" s="26"/>
    </row>
    <row r="668" spans="6:6">
      <c r="F668" s="26"/>
    </row>
    <row r="669" spans="6:6">
      <c r="F669" s="26"/>
    </row>
    <row r="670" spans="6:6">
      <c r="F670" s="26"/>
    </row>
    <row r="671" spans="6:6">
      <c r="F671" s="26"/>
    </row>
    <row r="672" spans="6:6">
      <c r="F672" s="26"/>
    </row>
    <row r="673" spans="6:6">
      <c r="F673" s="26"/>
    </row>
    <row r="674" spans="6:6">
      <c r="F674" s="26"/>
    </row>
    <row r="675" spans="6:6">
      <c r="F675" s="26"/>
    </row>
    <row r="676" spans="6:6">
      <c r="F676" s="26"/>
    </row>
    <row r="677" spans="6:6">
      <c r="F677" s="26"/>
    </row>
    <row r="678" spans="6:6">
      <c r="F678" s="26"/>
    </row>
    <row r="679" spans="6:6">
      <c r="F679" s="26"/>
    </row>
    <row r="680" spans="6:6">
      <c r="F680" s="26"/>
    </row>
    <row r="681" spans="6:6">
      <c r="F681" s="26"/>
    </row>
    <row r="682" spans="6:6">
      <c r="F682" s="26"/>
    </row>
    <row r="683" spans="6:6">
      <c r="F683" s="26"/>
    </row>
    <row r="684" spans="6:6">
      <c r="F684" s="26"/>
    </row>
    <row r="685" spans="6:6">
      <c r="F685" s="26"/>
    </row>
    <row r="686" spans="6:6">
      <c r="F686" s="26"/>
    </row>
    <row r="687" spans="6:6">
      <c r="F687" s="26"/>
    </row>
    <row r="688" spans="6:6">
      <c r="F688" s="26"/>
    </row>
    <row r="689" spans="6:6">
      <c r="F689" s="26"/>
    </row>
    <row r="690" spans="6:6">
      <c r="F690" s="26"/>
    </row>
    <row r="691" spans="6:6">
      <c r="F691" s="26"/>
    </row>
    <row r="692" spans="6:6">
      <c r="F692" s="26"/>
    </row>
    <row r="693" spans="6:6">
      <c r="F693" s="26"/>
    </row>
    <row r="694" spans="6:6">
      <c r="F694" s="26"/>
    </row>
    <row r="695" spans="6:6">
      <c r="F695" s="26"/>
    </row>
    <row r="696" spans="6:6">
      <c r="F696" s="26"/>
    </row>
    <row r="697" spans="6:6">
      <c r="F697" s="26"/>
    </row>
    <row r="698" spans="6:6">
      <c r="F698" s="26"/>
    </row>
    <row r="699" spans="6:6">
      <c r="F699" s="26"/>
    </row>
    <row r="700" spans="6:6">
      <c r="F700" s="26"/>
    </row>
    <row r="701" spans="6:6">
      <c r="F701" s="26"/>
    </row>
    <row r="702" spans="6:6">
      <c r="F702" s="26"/>
    </row>
    <row r="703" spans="6:6">
      <c r="F703" s="26"/>
    </row>
    <row r="704" spans="6:6">
      <c r="F704" s="26"/>
    </row>
    <row r="705" spans="6:6">
      <c r="F705" s="26"/>
    </row>
    <row r="706" spans="6:6">
      <c r="F706" s="26"/>
    </row>
    <row r="707" spans="6:6">
      <c r="F707" s="26"/>
    </row>
    <row r="708" spans="6:6">
      <c r="F708" s="26"/>
    </row>
    <row r="709" spans="6:6">
      <c r="F709" s="26"/>
    </row>
    <row r="710" spans="6:6">
      <c r="F710" s="26"/>
    </row>
    <row r="711" spans="6:6">
      <c r="F711" s="26"/>
    </row>
    <row r="712" spans="6:6">
      <c r="F712" s="26"/>
    </row>
    <row r="713" spans="6:6">
      <c r="F713" s="26"/>
    </row>
    <row r="714" spans="6:6">
      <c r="F714" s="26"/>
    </row>
    <row r="715" spans="6:6">
      <c r="F715" s="26"/>
    </row>
    <row r="716" spans="6:6">
      <c r="F716" s="26"/>
    </row>
    <row r="717" spans="6:6">
      <c r="F717" s="26"/>
    </row>
    <row r="718" spans="6:6">
      <c r="F718" s="26"/>
    </row>
    <row r="719" spans="6:6">
      <c r="F719" s="26"/>
    </row>
    <row r="720" spans="6:6">
      <c r="F720" s="26"/>
    </row>
    <row r="721" spans="6:6">
      <c r="F721" s="26"/>
    </row>
    <row r="722" spans="6:6">
      <c r="F722" s="26"/>
    </row>
    <row r="723" spans="6:6">
      <c r="F723" s="26"/>
    </row>
    <row r="724" spans="6:6">
      <c r="F724" s="26"/>
    </row>
    <row r="725" spans="6:6">
      <c r="F725" s="26"/>
    </row>
    <row r="726" spans="6:6">
      <c r="F726" s="26"/>
    </row>
    <row r="727" spans="6:6">
      <c r="F727" s="26"/>
    </row>
    <row r="728" spans="6:6">
      <c r="F728" s="26"/>
    </row>
    <row r="729" spans="6:6">
      <c r="F729" s="26"/>
    </row>
    <row r="730" spans="6:6">
      <c r="F730" s="26"/>
    </row>
    <row r="731" spans="6:6">
      <c r="F731" s="26"/>
    </row>
    <row r="732" spans="6:6">
      <c r="F732" s="26"/>
    </row>
    <row r="733" spans="6:6">
      <c r="F733" s="26"/>
    </row>
    <row r="734" spans="6:6">
      <c r="F734" s="26"/>
    </row>
    <row r="735" spans="6:6">
      <c r="F735" s="26"/>
    </row>
    <row r="736" spans="6:6">
      <c r="F736" s="26"/>
    </row>
    <row r="737" spans="6:6">
      <c r="F737" s="26"/>
    </row>
    <row r="738" spans="6:6">
      <c r="F738" s="26"/>
    </row>
    <row r="739" spans="6:6">
      <c r="F739" s="26"/>
    </row>
    <row r="740" spans="6:6">
      <c r="F740" s="26"/>
    </row>
    <row r="741" spans="6:6">
      <c r="F741" s="26"/>
    </row>
    <row r="742" spans="6:6">
      <c r="F742" s="26"/>
    </row>
    <row r="743" spans="6:6">
      <c r="F743" s="26"/>
    </row>
    <row r="744" spans="6:6">
      <c r="F744" s="26"/>
    </row>
    <row r="745" spans="6:6">
      <c r="F745" s="26"/>
    </row>
    <row r="746" spans="6:6">
      <c r="F746" s="26"/>
    </row>
    <row r="747" spans="6:6">
      <c r="F747" s="26"/>
    </row>
    <row r="748" spans="6:6">
      <c r="F748" s="26"/>
    </row>
    <row r="749" spans="6:6">
      <c r="F749" s="26"/>
    </row>
    <row r="750" spans="6:6">
      <c r="F750" s="26"/>
    </row>
    <row r="751" spans="6:6">
      <c r="F751" s="26"/>
    </row>
    <row r="752" spans="6:6">
      <c r="F752" s="26"/>
    </row>
    <row r="753" spans="6:6">
      <c r="F753" s="26"/>
    </row>
    <row r="754" spans="6:6">
      <c r="F754" s="26"/>
    </row>
    <row r="755" spans="6:6">
      <c r="F755" s="26"/>
    </row>
    <row r="756" spans="6:6">
      <c r="F756" s="26"/>
    </row>
    <row r="757" spans="6:6">
      <c r="F757" s="26"/>
    </row>
    <row r="758" spans="6:6">
      <c r="F758" s="26"/>
    </row>
    <row r="759" spans="6:6">
      <c r="F759" s="26"/>
    </row>
    <row r="760" spans="6:6">
      <c r="F760" s="26"/>
    </row>
    <row r="761" spans="6:6">
      <c r="F761" s="26"/>
    </row>
    <row r="762" spans="6:6">
      <c r="F762" s="26"/>
    </row>
    <row r="763" spans="6:6">
      <c r="F763" s="26"/>
    </row>
    <row r="764" spans="6:6">
      <c r="F764" s="26"/>
    </row>
    <row r="765" spans="6:6">
      <c r="F765" s="26"/>
    </row>
    <row r="766" spans="6:6">
      <c r="F766" s="26"/>
    </row>
    <row r="767" spans="6:6">
      <c r="F767" s="26"/>
    </row>
    <row r="768" spans="6:6">
      <c r="F768" s="26"/>
    </row>
    <row r="769" spans="6:6">
      <c r="F769" s="26"/>
    </row>
    <row r="770" spans="6:6">
      <c r="F770" s="26"/>
    </row>
    <row r="771" spans="6:6">
      <c r="F771" s="26"/>
    </row>
    <row r="772" spans="6:6">
      <c r="F772" s="26"/>
    </row>
    <row r="773" spans="6:6">
      <c r="F773" s="26"/>
    </row>
    <row r="774" spans="6:6">
      <c r="F774" s="26"/>
    </row>
    <row r="775" spans="6:6">
      <c r="F775" s="26"/>
    </row>
    <row r="776" spans="6:6">
      <c r="F776" s="26"/>
    </row>
    <row r="777" spans="6:6">
      <c r="F777" s="26"/>
    </row>
    <row r="778" spans="6:6">
      <c r="F778" s="26"/>
    </row>
    <row r="779" spans="6:6">
      <c r="F779" s="26"/>
    </row>
    <row r="780" spans="6:6">
      <c r="F780" s="26"/>
    </row>
    <row r="781" spans="6:6">
      <c r="F781" s="26"/>
    </row>
    <row r="782" spans="6:6">
      <c r="F782" s="26"/>
    </row>
    <row r="783" spans="6:6">
      <c r="F783" s="26"/>
    </row>
    <row r="784" spans="6:6">
      <c r="F784" s="26"/>
    </row>
    <row r="785" spans="6:6">
      <c r="F785" s="26"/>
    </row>
    <row r="786" spans="6:6">
      <c r="F786" s="26"/>
    </row>
    <row r="787" spans="6:6">
      <c r="F787" s="26"/>
    </row>
    <row r="788" spans="6:6">
      <c r="F788" s="26"/>
    </row>
    <row r="789" spans="6:6">
      <c r="F789" s="26"/>
    </row>
    <row r="790" spans="6:6">
      <c r="F790" s="26"/>
    </row>
    <row r="791" spans="6:6">
      <c r="F791" s="26"/>
    </row>
    <row r="792" spans="6:6">
      <c r="F792" s="26"/>
    </row>
    <row r="793" spans="6:6">
      <c r="F793" s="26"/>
    </row>
    <row r="794" spans="6:6">
      <c r="F794" s="26"/>
    </row>
    <row r="795" spans="6:6">
      <c r="F795" s="26"/>
    </row>
    <row r="796" spans="6:6">
      <c r="F796" s="26"/>
    </row>
    <row r="797" spans="6:6">
      <c r="F797" s="26"/>
    </row>
    <row r="798" spans="6:6">
      <c r="F798" s="26"/>
    </row>
    <row r="799" spans="6:6">
      <c r="F799" s="26"/>
    </row>
    <row r="800" spans="6:6">
      <c r="F800" s="26"/>
    </row>
    <row r="801" spans="6:6">
      <c r="F801" s="26"/>
    </row>
    <row r="802" spans="6:6">
      <c r="F802" s="26"/>
    </row>
    <row r="803" spans="6:6">
      <c r="F803" s="26"/>
    </row>
    <row r="804" spans="6:6">
      <c r="F804" s="26"/>
    </row>
    <row r="805" spans="6:6">
      <c r="F805" s="26"/>
    </row>
    <row r="806" spans="6:6">
      <c r="F806" s="26"/>
    </row>
    <row r="807" spans="6:6">
      <c r="F807" s="26"/>
    </row>
    <row r="808" spans="6:6">
      <c r="F808" s="26"/>
    </row>
    <row r="809" spans="6:6">
      <c r="F809" s="26"/>
    </row>
    <row r="810" spans="6:6">
      <c r="F810" s="26"/>
    </row>
    <row r="811" spans="6:6">
      <c r="F811" s="26"/>
    </row>
    <row r="812" spans="6:6">
      <c r="F812" s="26"/>
    </row>
    <row r="813" spans="6:6">
      <c r="F813" s="26"/>
    </row>
    <row r="814" spans="6:6">
      <c r="F814" s="26"/>
    </row>
    <row r="815" spans="6:6">
      <c r="F815" s="26"/>
    </row>
    <row r="816" spans="6:6">
      <c r="F816" s="26"/>
    </row>
    <row r="817" spans="6:6">
      <c r="F817" s="26"/>
    </row>
    <row r="818" spans="6:6">
      <c r="F818" s="26"/>
    </row>
    <row r="819" spans="6:6">
      <c r="F819" s="26"/>
    </row>
    <row r="820" spans="6:6">
      <c r="F820" s="26"/>
    </row>
    <row r="821" spans="6:6">
      <c r="F821" s="26"/>
    </row>
    <row r="822" spans="6:6">
      <c r="F822" s="26"/>
    </row>
    <row r="823" spans="6:6">
      <c r="F823" s="26"/>
    </row>
    <row r="824" spans="6:6">
      <c r="F824" s="26"/>
    </row>
    <row r="825" spans="6:6">
      <c r="F825" s="26"/>
    </row>
    <row r="826" spans="6:6">
      <c r="F826" s="26"/>
    </row>
    <row r="827" spans="6:6">
      <c r="F827" s="26"/>
    </row>
    <row r="828" spans="6:6">
      <c r="F828" s="26"/>
    </row>
    <row r="829" spans="6:6">
      <c r="F829" s="26"/>
    </row>
    <row r="830" spans="6:6">
      <c r="F830" s="26"/>
    </row>
    <row r="831" spans="6:6">
      <c r="F831" s="26"/>
    </row>
    <row r="832" spans="6:6">
      <c r="F832" s="26"/>
    </row>
    <row r="833" spans="6:6">
      <c r="F833" s="26"/>
    </row>
    <row r="834" spans="6:6">
      <c r="F834" s="26"/>
    </row>
    <row r="835" spans="6:6">
      <c r="F835" s="26"/>
    </row>
    <row r="836" spans="6:6">
      <c r="F836" s="26"/>
    </row>
    <row r="837" spans="6:6">
      <c r="F837" s="26"/>
    </row>
    <row r="838" spans="6:6">
      <c r="F838" s="26"/>
    </row>
    <row r="839" spans="6:6">
      <c r="F839" s="26"/>
    </row>
    <row r="840" spans="6:6">
      <c r="F840" s="26"/>
    </row>
    <row r="841" spans="6:6">
      <c r="F841" s="26"/>
    </row>
    <row r="842" spans="6:6">
      <c r="F842" s="26"/>
    </row>
    <row r="843" spans="6:6">
      <c r="F843" s="26"/>
    </row>
    <row r="844" spans="6:6">
      <c r="F844" s="26"/>
    </row>
    <row r="845" spans="6:6">
      <c r="F845" s="26"/>
    </row>
    <row r="846" spans="6:6">
      <c r="F846" s="26"/>
    </row>
    <row r="847" spans="6:6">
      <c r="F847" s="26"/>
    </row>
    <row r="848" spans="6:6">
      <c r="F848" s="26"/>
    </row>
    <row r="849" spans="6:6">
      <c r="F849" s="26"/>
    </row>
    <row r="850" spans="6:6">
      <c r="F850" s="26"/>
    </row>
    <row r="851" spans="6:6">
      <c r="F851" s="26"/>
    </row>
    <row r="852" spans="6:6">
      <c r="F852" s="26"/>
    </row>
    <row r="853" spans="6:6">
      <c r="F853" s="26"/>
    </row>
    <row r="854" spans="6:6">
      <c r="F854" s="26"/>
    </row>
    <row r="855" spans="6:6">
      <c r="F855" s="26"/>
    </row>
    <row r="856" spans="6:6">
      <c r="F856" s="26"/>
    </row>
    <row r="857" spans="6:6">
      <c r="F857" s="26"/>
    </row>
    <row r="858" spans="6:6">
      <c r="F858" s="26"/>
    </row>
    <row r="859" spans="6:6">
      <c r="F859" s="26"/>
    </row>
    <row r="860" spans="6:6">
      <c r="F860" s="26"/>
    </row>
    <row r="861" spans="6:6">
      <c r="F861" s="26"/>
    </row>
    <row r="862" spans="6:6">
      <c r="F862" s="26"/>
    </row>
    <row r="863" spans="6:6">
      <c r="F863" s="26"/>
    </row>
    <row r="864" spans="6:6">
      <c r="F864" s="26"/>
    </row>
    <row r="865" spans="6:6">
      <c r="F865" s="26"/>
    </row>
    <row r="866" spans="6:6">
      <c r="F866" s="26"/>
    </row>
    <row r="867" spans="6:6">
      <c r="F867" s="26"/>
    </row>
    <row r="868" spans="6:6">
      <c r="F868" s="26"/>
    </row>
    <row r="869" spans="6:6">
      <c r="F869" s="26"/>
    </row>
    <row r="870" spans="6:6">
      <c r="F870" s="26"/>
    </row>
    <row r="871" spans="6:6">
      <c r="F871" s="26"/>
    </row>
    <row r="872" spans="6:6">
      <c r="F872" s="26"/>
    </row>
    <row r="873" spans="6:6">
      <c r="F873" s="26"/>
    </row>
    <row r="874" spans="6:6">
      <c r="F874" s="26"/>
    </row>
    <row r="875" spans="6:6">
      <c r="F875" s="26"/>
    </row>
    <row r="876" spans="6:6">
      <c r="F876" s="26"/>
    </row>
    <row r="877" spans="6:6">
      <c r="F877" s="26"/>
    </row>
    <row r="878" spans="6:6">
      <c r="F878" s="26"/>
    </row>
    <row r="879" spans="6:6">
      <c r="F879" s="26"/>
    </row>
    <row r="880" spans="6:6">
      <c r="F880" s="26"/>
    </row>
    <row r="881" spans="6:6">
      <c r="F881" s="26"/>
    </row>
    <row r="882" spans="6:6">
      <c r="F882" s="26"/>
    </row>
    <row r="883" spans="6:6">
      <c r="F883" s="26"/>
    </row>
    <row r="884" spans="6:6">
      <c r="F884" s="26"/>
    </row>
    <row r="885" spans="6:6">
      <c r="F885" s="26"/>
    </row>
    <row r="886" spans="6:6">
      <c r="F886" s="26"/>
    </row>
    <row r="887" spans="6:6">
      <c r="F887" s="26"/>
    </row>
    <row r="888" spans="6:6">
      <c r="F888" s="26"/>
    </row>
    <row r="889" spans="6:6">
      <c r="F889" s="26"/>
    </row>
    <row r="890" spans="6:6">
      <c r="F890" s="26"/>
    </row>
    <row r="891" spans="6:6">
      <c r="F891" s="26"/>
    </row>
    <row r="892" spans="6:6">
      <c r="F892" s="26"/>
    </row>
    <row r="893" spans="6:6">
      <c r="F893" s="26"/>
    </row>
    <row r="894" spans="6:6">
      <c r="F894" s="26"/>
    </row>
    <row r="895" spans="6:6">
      <c r="F895" s="26"/>
    </row>
    <row r="896" spans="6:6">
      <c r="F896" s="26"/>
    </row>
    <row r="897" spans="6:6">
      <c r="F897" s="26"/>
    </row>
    <row r="898" spans="6:6">
      <c r="F898" s="26"/>
    </row>
    <row r="899" spans="6:6">
      <c r="F899" s="26"/>
    </row>
    <row r="900" spans="6:6">
      <c r="F900" s="26"/>
    </row>
    <row r="901" spans="6:6">
      <c r="F901" s="26"/>
    </row>
    <row r="902" spans="6:6">
      <c r="F902" s="26"/>
    </row>
    <row r="903" spans="6:6">
      <c r="F903" s="26"/>
    </row>
    <row r="904" spans="6:6">
      <c r="F904" s="26"/>
    </row>
    <row r="905" spans="6:6">
      <c r="F905" s="26"/>
    </row>
  </sheetData>
  <mergeCells count="73">
    <mergeCell ref="F23:F25"/>
    <mergeCell ref="G23:G25"/>
    <mergeCell ref="B13:B17"/>
    <mergeCell ref="F13:F17"/>
    <mergeCell ref="G13:G17"/>
    <mergeCell ref="C18:G18"/>
    <mergeCell ref="B19:B21"/>
    <mergeCell ref="F19:F21"/>
    <mergeCell ref="G19:G21"/>
    <mergeCell ref="C22:G22"/>
    <mergeCell ref="F44:F48"/>
    <mergeCell ref="G44:G48"/>
    <mergeCell ref="C26:G26"/>
    <mergeCell ref="B27:B32"/>
    <mergeCell ref="F27:F32"/>
    <mergeCell ref="G27:G32"/>
    <mergeCell ref="C33:D33"/>
    <mergeCell ref="B34:B37"/>
    <mergeCell ref="F34:F37"/>
    <mergeCell ref="G34:G37"/>
    <mergeCell ref="C38:G38"/>
    <mergeCell ref="B39:B42"/>
    <mergeCell ref="F39:F42"/>
    <mergeCell ref="G39:G42"/>
    <mergeCell ref="C43:G43"/>
    <mergeCell ref="F3:F6"/>
    <mergeCell ref="G3:G6"/>
    <mergeCell ref="B8:B11"/>
    <mergeCell ref="F8:F11"/>
    <mergeCell ref="G8:G11"/>
    <mergeCell ref="A3:A17"/>
    <mergeCell ref="A19:A32"/>
    <mergeCell ref="A34:A48"/>
    <mergeCell ref="A50:A68"/>
    <mergeCell ref="B50:B54"/>
    <mergeCell ref="B63:B68"/>
    <mergeCell ref="B3:B6"/>
    <mergeCell ref="B44:B48"/>
    <mergeCell ref="B23:B25"/>
    <mergeCell ref="G63:G68"/>
    <mergeCell ref="G50:G54"/>
    <mergeCell ref="C55:G55"/>
    <mergeCell ref="B56:B61"/>
    <mergeCell ref="F56:F61"/>
    <mergeCell ref="G56:G61"/>
    <mergeCell ref="C62:G62"/>
    <mergeCell ref="F50:F54"/>
    <mergeCell ref="F63:F68"/>
    <mergeCell ref="G85:G89"/>
    <mergeCell ref="B91:B94"/>
    <mergeCell ref="F91:F94"/>
    <mergeCell ref="G91:G94"/>
    <mergeCell ref="G70:G76"/>
    <mergeCell ref="C77:G77"/>
    <mergeCell ref="B78:B83"/>
    <mergeCell ref="F78:F83"/>
    <mergeCell ref="G78:G83"/>
    <mergeCell ref="C84:G84"/>
    <mergeCell ref="B70:B76"/>
    <mergeCell ref="F70:F76"/>
    <mergeCell ref="B85:B89"/>
    <mergeCell ref="F85:F89"/>
    <mergeCell ref="E105:F105"/>
    <mergeCell ref="E106:F106"/>
    <mergeCell ref="E107:F107"/>
    <mergeCell ref="A70:A94"/>
    <mergeCell ref="E101:F101"/>
    <mergeCell ref="E102:F102"/>
    <mergeCell ref="E103:F103"/>
    <mergeCell ref="C96:G96"/>
    <mergeCell ref="E97:F97"/>
    <mergeCell ref="E98:F98"/>
    <mergeCell ref="E99:F9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6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p:Policy xmlns:p="office.server.policy" id="" local="true">
  <p:Name>Review Core Document</p:Name>
  <p:Description/>
  <p:Statement/>
  <p:PolicyItems>
    <p:PolicyItem featureId="Microsoft.Office.RecordsManagement.PolicyFeatures.Expiration" staticId="0x010100E7BD6A8A66F7CB4BBA2B02F0531791BE0026A9A75CCCA16F4693F1FE45F71519DE|-58849956" UniqueId="8cad2623-c1ed-4a1b-9341-790b67585d0b">
      <p:Name>Retention</p:Name>
      <p:Description>Automatic scheduling of content for processing, and performing a retention action on content that has reached its due date.</p:Description>
      <p:CustomData>
        <Schedules nextStageId="2">
          <Schedule type="Default">
            <stages>
              <data stageId="1">
                <formula id="Microsoft.Office.RecordsManagement.PolicyFeatures.Expiration.Formula.BuiltIn">
                  <number>0</number>
                  <property>Retention_x0020_Date</property>
                  <propertyId>3208b7c8-8d11-4606-b733-d646bb07a38f</propertyId>
                  <period>days</period>
                </formula>
                <action type="action" id="Microsoft.Office.RecordsManagement.PolicyFeatures.Expiration.Action.MoveToRecycleBin"/>
              </data>
            </stages>
          </Schedule>
        </Schedules>
      </p:CustomData>
    </p:PolicyItem>
  </p:PolicyItems>
</p:Policy>
</file>

<file path=customXml/item2.xml><?xml version="1.0" encoding="utf-8"?>
<?mso-contentType ?>
<spe:Receivers xmlns:spe="http://schemas.microsoft.com/sharepoint/events">
  <Receiver>
    <Name>Microsoft.Office.RecordsManagement.PolicyFeatures.ExpirationEventReceiver</Name>
    <Synchronization>Synchronous</Synchronization>
    <Type>10001</Type>
    <SequenceNumber>101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10002</Type>
    <SequenceNumber>102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10004</Type>
    <SequenceNumber>103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10006</Type>
    <SequenceNumber>104</SequenceNumber>
    <Url/>
    <Assembly>Microsoft.Office.Policy, Version=16.0.0.0, Culture=neutral, PublicKeyToken=71e9bce111e9429c</Assembly>
    <Class>Microsoft.Office.RecordsManagement.Internal.UpdateExpireDate</Class>
    <Data/>
    <Filter/>
  </Receiver>
  <Receiver>
    <Name>Microsoft.Office.RecordsManagement.PolicyFeatures.ExpirationEventReceiver</Name>
    <Synchronization>Synchronous</Synchronization>
    <Type>10009</Type>
    <SequenceNumber>105</SequenceNumber>
    <Url/>
    <Assembly>Microsoft.Office.Policy, Version=16.0.0.0, Culture=neutral, PublicKeyToken=71e9bce111e9429c</Assembly>
    <Class>Microsoft.Office.RecordsManagement.Internal.UpdateExpireDate</Class>
    <Data/>
    <Filter/>
  </Receiver>
</spe:Receivers>
</file>

<file path=customXml/item3.xml><?xml version="1.0" encoding="utf-8"?>
<?mso-contentType ?>
<SharedContentType xmlns="Microsoft.SharePoint.Taxonomy.ContentTypeSync" SourceId="383954fa-2a65-4d57-99ac-c02654c3af93" ContentTypeId="0x010100E7BD6A8A66F7CB4BBA2B02F0531791BE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Review Core Document" ma:contentTypeID="0x010100E7BD6A8A66F7CB4BBA2B02F0531791BE0026A9A75CCCA16F4693F1FE45F71519DE0044B25DD5931D07488A8B3A49075F4381" ma:contentTypeVersion="22" ma:contentTypeDescription="Parent Document Content Type for all review documents" ma:contentTypeScope="" ma:versionID="4fac3a890785747449eb765b87ede934">
  <xsd:schema xmlns:xsd="http://www.w3.org/2001/XMLSchema" xmlns:xs="http://www.w3.org/2001/XMLSchema" xmlns:p="http://schemas.microsoft.com/office/2006/metadata/properties" xmlns:ns1="http://schemas.microsoft.com/sharepoint/v3" xmlns:ns2="07a766d4-cf60-4260-9f49-242aaa07e1bd" xmlns:ns3="d23c6157-5623-4293-b83e-785d6ba7de2d" xmlns:ns4="a26a61e0-2c21-49fc-b2dd-1abc6c9dc043" targetNamespace="http://schemas.microsoft.com/office/2006/metadata/properties" ma:root="true" ma:fieldsID="5054f6882f9256e5e5fa58b03444b852" ns1:_="" ns2:_="" ns3:_="" ns4:_="">
    <xsd:import namespace="http://schemas.microsoft.com/sharepoint/v3"/>
    <xsd:import namespace="07a766d4-cf60-4260-9f49-242aaa07e1bd"/>
    <xsd:import namespace="d23c6157-5623-4293-b83e-785d6ba7de2d"/>
    <xsd:import namespace="a26a61e0-2c21-49fc-b2dd-1abc6c9dc043"/>
    <xsd:element name="properties">
      <xsd:complexType>
        <xsd:sequence>
          <xsd:element name="documentManagement">
            <xsd:complexType>
              <xsd:all>
                <xsd:element ref="ns2:Retention_x0020_Period" minOccurs="0"/>
                <xsd:element ref="ns2:Retention_x0020_Date" minOccurs="0"/>
                <xsd:element ref="ns3:Review_x0020_Document_x0020_Type" minOccurs="0"/>
                <xsd:element ref="ns2:d08e702f979e48d3863205ea645082c2" minOccurs="0"/>
                <xsd:element ref="ns2:TaxCatchAll" minOccurs="0"/>
                <xsd:element ref="ns2:TaxCatchAllLabel" minOccurs="0"/>
                <xsd:element ref="ns2:AuthorityType" minOccurs="0"/>
                <xsd:element ref="ns2:ReviewType" minOccurs="0"/>
                <xsd:element ref="ns2:ReviewStage" minOccurs="0"/>
                <xsd:element ref="ns2:ReferenceYear" minOccurs="0"/>
                <xsd:element ref="ns2:ForLeadCommissionerReview" minOccurs="0"/>
                <xsd:element ref="ns1:_dlc_Exempt" minOccurs="0"/>
                <xsd:element ref="ns1:_dlc_ExpireDateSaved" minOccurs="0"/>
                <xsd:element ref="ns1:_dlc_ExpireDate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20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21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2" nillable="true" ma:displayName="Expiration Date" ma:description="" ma:hidden="true" ma:indexed="true" ma:internalName="_dlc_Expire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766d4-cf60-4260-9f49-242aaa07e1bd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nillable="true" ma:displayName="Retention Period" ma:default="7 years" ma:format="Dropdown" ma:internalName="Retention_x0020_Period">
      <xsd:simpleType>
        <xsd:restriction base="dms:Choice">
          <xsd:enumeration value="1 year"/>
          <xsd:enumeration value="2 years"/>
          <xsd:enumeration value="5 years"/>
          <xsd:enumeration value="7 years"/>
          <xsd:enumeration value="10 years"/>
          <xsd:enumeration value="Forever"/>
        </xsd:restriction>
      </xsd:simpleType>
    </xsd:element>
    <xsd:element name="Retention_x0020_Date" ma:index="9" nillable="true" ma:displayName="Retention Date" ma:format="DateOnly" ma:internalName="Retention_x0020_Date">
      <xsd:simpleType>
        <xsd:restriction base="dms:DateTime"/>
      </xsd:simpleType>
    </xsd:element>
    <xsd:element name="d08e702f979e48d3863205ea645082c2" ma:index="11" nillable="true" ma:taxonomy="true" ma:internalName="d08e702f979e48d3863205ea645082c2" ma:taxonomyFieldName="AuthorityName" ma:displayName="Authority Name" ma:default="" ma:fieldId="{d08e702f-979e-48d3-8632-05ea645082c2}" ma:sspId="383954fa-2a65-4d57-99ac-c02654c3af93" ma:termSetId="03d472b9-8750-4dc0-849b-744119b6ca6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6f04521f-637e-4e23-8669-6f9fed0d6df7}" ma:internalName="TaxCatchAll" ma:showField="CatchAllData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6f04521f-637e-4e23-8669-6f9fed0d6df7}" ma:internalName="TaxCatchAllLabel" ma:readOnly="true" ma:showField="CatchAllDataLabel" ma:web="d23c6157-5623-4293-b83e-785d6ba7de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uthorityType" ma:index="15" nillable="true" ma:displayName="Authority Type" ma:format="Dropdown" ma:internalName="AuthorityType">
      <xsd:simpleType>
        <xsd:restriction base="dms:Choice">
          <xsd:enumeration value="County Council"/>
          <xsd:enumeration value="District Council"/>
          <xsd:enumeration value="Unitary County"/>
          <xsd:enumeration value="Unitary District"/>
          <xsd:enumeration value="London Borough"/>
          <xsd:enumeration value="Metropolitan District"/>
        </xsd:restriction>
      </xsd:simpleType>
    </xsd:element>
    <xsd:element name="ReviewType" ma:index="16" nillable="true" ma:displayName="Review Type" ma:format="Dropdown" ma:indexed="true" ma:internalName="ReviewType">
      <xsd:simpleType>
        <xsd:restriction base="dms:Choice">
          <xsd:enumeration value="Intervention"/>
          <xsd:enumeration value="Request"/>
          <xsd:enumeration value="Intervention &amp; Request"/>
          <xsd:enumeration value="PER"/>
          <xsd:enumeration value="PER &amp; Intervention"/>
          <xsd:enumeration value="PER &amp; Request"/>
          <xsd:enumeration value="PER, Intervention &amp; Request"/>
        </xsd:restriction>
      </xsd:simpleType>
    </xsd:element>
    <xsd:element name="ReviewStage" ma:index="17" nillable="true" ma:displayName="Review Stage" ma:format="Dropdown" ma:internalName="ReviewStage">
      <xsd:simpleType>
        <xsd:restriction base="dms:Choice">
          <xsd:enumeration value="Preliminary"/>
          <xsd:enumeration value="Council Size"/>
          <xsd:enumeration value="Draft Recommendations"/>
          <xsd:enumeration value="Final Recommendations"/>
          <xsd:enumeration value="Order"/>
        </xsd:restriction>
      </xsd:simpleType>
    </xsd:element>
    <xsd:element name="ReferenceYear" ma:index="18" nillable="true" ma:displayName="Reference Year" ma:format="Dropdown" ma:internalName="ReferenceYear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  <xsd:enumeration value="2027"/>
          <xsd:enumeration value="2028"/>
          <xsd:enumeration value="2029"/>
          <xsd:enumeration value="2030"/>
        </xsd:restriction>
      </xsd:simpleType>
    </xsd:element>
    <xsd:element name="ForLeadCommissionerReview" ma:index="19" nillable="true" ma:displayName="For Lead Commissioner Review" ma:default="0" ma:internalName="ForLeadCommissionerReview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c6157-5623-4293-b83e-785d6ba7de2d" elementFormDefault="qualified">
    <xsd:import namespace="http://schemas.microsoft.com/office/2006/documentManagement/types"/>
    <xsd:import namespace="http://schemas.microsoft.com/office/infopath/2007/PartnerControls"/>
    <xsd:element name="Review_x0020_Document_x0020_Type" ma:index="10" nillable="true" ma:displayName="Review Document Type" ma:format="Dropdown" ma:internalName="Review_x0020_Document_x0020_Type">
      <xsd:simpleType>
        <xsd:restriction base="dms:Choice">
          <xsd:enumeration value="Audit Trail - Draft Recom"/>
          <xsd:enumeration value="Briefing notes"/>
          <xsd:enumeration value="Checklist"/>
          <xsd:enumeration value="Correspondence"/>
          <xsd:enumeration value="Council Size Report"/>
          <xsd:enumeration value="Draft Recom Mapping"/>
          <xsd:enumeration value="Draft Recom Report"/>
          <xsd:enumeration value="Electorate Form"/>
          <xsd:enumeration value="General Information"/>
          <xsd:enumeration value="Launch"/>
          <xsd:enumeration value="Launch"/>
          <xsd:enumeration value="Meeting Minutes"/>
          <xsd:enumeration value="Pen Portrait"/>
          <xsd:enumeration value="Preliminary Correspondence"/>
          <xsd:enumeration value="Preliminary Mapping"/>
          <xsd:enumeration value="Press Cutting"/>
          <xsd:enumeration value="Requests for Add Info"/>
          <xsd:enumeration value="Review Form"/>
          <xsd:enumeration value="Scheme Development"/>
          <xsd:enumeration value="Submissions - Council Size Stage"/>
          <xsd:enumeration value="Submissions - Warding Stag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6a61e0-2c21-49fc-b2dd-1abc6c9dc0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GenerationTime" ma:index="2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Type xmlns="07a766d4-cf60-4260-9f49-242aaa07e1bd">PER</ReviewType>
    <AuthorityType xmlns="07a766d4-cf60-4260-9f49-242aaa07e1bd">Metropolitan District</AuthorityType>
    <d08e702f979e48d3863205ea645082c2 xmlns="07a766d4-cf60-4260-9f49-242aaa07e1bd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Trafford</TermName>
          <TermId xmlns="http://schemas.microsoft.com/office/infopath/2007/PartnerControls">6d3e18c2-d16b-4c35-a660-947103bf973d</TermId>
        </TermInfo>
      </Terms>
    </d08e702f979e48d3863205ea645082c2>
    <ReferenceYear xmlns="07a766d4-cf60-4260-9f49-242aaa07e1bd">2020</ReferenceYear>
    <Retention_x0020_Period xmlns="07a766d4-cf60-4260-9f49-242aaa07e1bd">7 years</Retention_x0020_Period>
    <ForLeadCommissionerReview xmlns="07a766d4-cf60-4260-9f49-242aaa07e1bd">false</ForLeadCommissionerReview>
    <Review_x0020_Document_x0020_Type xmlns="d23c6157-5623-4293-b83e-785d6ba7de2d" xsi:nil="true"/>
    <Retention_x0020_Date xmlns="07a766d4-cf60-4260-9f49-242aaa07e1bd" xsi:nil="true"/>
    <ReviewStage xmlns="07a766d4-cf60-4260-9f49-242aaa07e1bd" xsi:nil="true"/>
    <TaxCatchAll xmlns="07a766d4-cf60-4260-9f49-242aaa07e1bd">
      <Value>306</Value>
    </TaxCatchAll>
  </documentManagement>
</p:propertie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BBF15B-EC7A-46B8-9F79-E1F1C771958F}"/>
</file>

<file path=customXml/itemProps2.xml><?xml version="1.0" encoding="utf-8"?>
<ds:datastoreItem xmlns:ds="http://schemas.openxmlformats.org/officeDocument/2006/customXml" ds:itemID="{0579069C-EA0B-47B0-9451-51AED616DB19}"/>
</file>

<file path=customXml/itemProps3.xml><?xml version="1.0" encoding="utf-8"?>
<ds:datastoreItem xmlns:ds="http://schemas.openxmlformats.org/officeDocument/2006/customXml" ds:itemID="{326275B2-8F01-40DE-9111-9409F9DD50E2}"/>
</file>

<file path=customXml/itemProps4.xml><?xml version="1.0" encoding="utf-8"?>
<ds:datastoreItem xmlns:ds="http://schemas.openxmlformats.org/officeDocument/2006/customXml" ds:itemID="{4FDDCC7E-CBD2-411F-B446-84B005925B05}"/>
</file>

<file path=customXml/itemProps5.xml><?xml version="1.0" encoding="utf-8"?>
<ds:datastoreItem xmlns:ds="http://schemas.openxmlformats.org/officeDocument/2006/customXml" ds:itemID="{65154198-E366-4943-BBA8-E6FE083F37D6}"/>
</file>

<file path=customXml/itemProps6.xml><?xml version="1.0" encoding="utf-8"?>
<ds:datastoreItem xmlns:ds="http://schemas.openxmlformats.org/officeDocument/2006/customXml" ds:itemID="{9ED76456-562B-474D-9457-160F76B1E5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Trafford Council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Walsh, Daniel</dc:creator>
  <cp:keywords/>
  <dc:description/>
  <cp:lastModifiedBy>Otterway, Richard</cp:lastModifiedBy>
  <cp:revision/>
  <dcterms:created xsi:type="dcterms:W3CDTF">2021-08-13T13:33:05Z</dcterms:created>
  <dcterms:modified xsi:type="dcterms:W3CDTF">2021-09-16T10:58:29Z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policyId">
    <vt:lpwstr>0x010100E7BD6A8A66F7CB4BBA2B02F0531791BE0026A9A75CCCA16F4693F1FE45F71519DE|-58849956</vt:lpwstr>
  </property>
  <property fmtid="{D5CDD505-2E9C-101B-9397-08002B2CF9AE}" pid="3" name="ContentTypeId">
    <vt:lpwstr>0x010100E7BD6A8A66F7CB4BBA2B02F0531791BE0026A9A75CCCA16F4693F1FE45F71519DE0044B25DD5931D07488A8B3A49075F4381</vt:lpwstr>
  </property>
  <property fmtid="{D5CDD505-2E9C-101B-9397-08002B2CF9AE}" pid="4" name="ItemRetentionFormula">
    <vt:lpwstr>&lt;formula id="Microsoft.Office.RecordsManagement.PolicyFeatures.Expiration.Formula.BuiltIn"&gt;&lt;number&gt;0&lt;/number&gt;&lt;property&gt;Retention_x005f_x0020_Date&lt;/property&gt;&lt;propertyId&gt;3208b7c8-8d11-4606-b733-d646bb07a38f&lt;/propertyId&gt;&lt;period&gt;days&lt;/period&gt;&lt;/formula&gt;</vt:lpwstr>
  </property>
  <property fmtid="{D5CDD505-2E9C-101B-9397-08002B2CF9AE}" pid="5" name="AuthorityName">
    <vt:lpwstr>306;#Trafford|6d3e18c2-d16b-4c35-a660-947103bf973d</vt:lpwstr>
  </property>
  <property fmtid="{D5CDD505-2E9C-101B-9397-08002B2CF9AE}" pid="6" name="ApprovedForCommission">
    <vt:bool>false</vt:bool>
  </property>
  <property fmtid="{D5CDD505-2E9C-101B-9397-08002B2CF9AE}" pid="7" name="_docset_NoMedatataSyncRequired">
    <vt:lpwstr>False</vt:lpwstr>
  </property>
</Properties>
</file>